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25" tabRatio="456" activeTab="0"/>
  </bookViews>
  <sheets>
    <sheet name="Menu" sheetId="1" r:id="rId1"/>
    <sheet name="Sustento Legal" sheetId="2" r:id="rId2"/>
    <sheet name="PRINT" sheetId="3" r:id="rId3"/>
    <sheet name="Contactos" sheetId="4" r:id="rId4"/>
  </sheets>
  <definedNames>
    <definedName name="_xlfn.IFERROR" hidden="1">#NAME?</definedName>
  </definedNames>
  <calcPr fullCalcOnLoad="1"/>
</workbook>
</file>

<file path=xl/comments1.xml><?xml version="1.0" encoding="utf-8"?>
<comments xmlns="http://schemas.openxmlformats.org/spreadsheetml/2006/main">
  <authors>
    <author>familia</author>
  </authors>
  <commentList>
    <comment ref="D12" authorId="0">
      <text>
        <r>
          <rPr>
            <b/>
            <sz val="9"/>
            <rFont val="Tahoma"/>
            <family val="2"/>
          </rPr>
          <t>Incluir las devoluciones para efectos del prorrateo</t>
        </r>
      </text>
    </comment>
    <comment ref="C16" authorId="0">
      <text>
        <r>
          <rPr>
            <b/>
            <sz val="9"/>
            <rFont val="Tahoma"/>
            <family val="2"/>
          </rPr>
          <t xml:space="preserve">LVG: </t>
        </r>
        <r>
          <rPr>
            <sz val="9"/>
            <rFont val="Tahoma"/>
            <family val="2"/>
          </rPr>
          <t>Digite solo lo correspondiente al AIU, el restante es ingreso por operaciones excluidas, aunque el formulario sugiere registrarse como no gravadas</t>
        </r>
        <r>
          <rPr>
            <sz val="9"/>
            <rFont val="Tahoma"/>
            <family val="2"/>
          </rPr>
          <t xml:space="preserve">
</t>
        </r>
      </text>
    </comment>
    <comment ref="C23" authorId="0">
      <text>
        <r>
          <rPr>
            <sz val="9"/>
            <rFont val="Tahoma"/>
            <family val="2"/>
          </rPr>
          <t>Aplica solo para el productor o importador, si es únicamente comercializador, diligencie cero</t>
        </r>
      </text>
    </comment>
  </commentList>
</comments>
</file>

<file path=xl/sharedStrings.xml><?xml version="1.0" encoding="utf-8"?>
<sst xmlns="http://schemas.openxmlformats.org/spreadsheetml/2006/main" count="119" uniqueCount="96">
  <si>
    <t>IVA</t>
  </si>
  <si>
    <t>INGRESOS EXCLUIDOS</t>
  </si>
  <si>
    <t>ING GRAVADOS AL 5%</t>
  </si>
  <si>
    <t>INGRESOS EXENTOS</t>
  </si>
  <si>
    <t>Art 477al 481</t>
  </si>
  <si>
    <t>art 476, 424</t>
  </si>
  <si>
    <t>%</t>
  </si>
  <si>
    <t>Requerimientos:</t>
  </si>
  <si>
    <t>el IVA que puede llevar como Descontables es</t>
  </si>
  <si>
    <t>01</t>
  </si>
  <si>
    <t>02</t>
  </si>
  <si>
    <t>03</t>
  </si>
  <si>
    <t>04</t>
  </si>
  <si>
    <t>05</t>
  </si>
  <si>
    <t>RESULTADO PRORRATEO DE IVA</t>
  </si>
  <si>
    <t>Art.  485 488 490 ET</t>
  </si>
  <si>
    <t>Para un adecuado manejo del IVA Descontable e IVA prorrateado, se recomienda lo siguiente:</t>
  </si>
  <si>
    <t>2. Auxiliarizar la cuenta de IVA POR PAGAR  de acuerdo a las diferentes tarifas que utilice</t>
  </si>
  <si>
    <t>4. Auxiliarizar la cuenta de IVA TRANSITORIO por cada tarifa de IVA descontable para realizar de una forma adecuada  el prorrateo</t>
  </si>
  <si>
    <t>1. Auxiliarizar  la cuenta de Ingresos  por  (Ingresos gravados, Ingresos excluidos, Ingresos exentos e ingresos por exportaciones)</t>
  </si>
  <si>
    <t>NORMAS RELACIONADAS CON EL PRORRATEO DE IVA</t>
  </si>
  <si>
    <r>
      <t>ARTICULO 490. LOS IMPUESTOS DESCONTABLES EN LAS OPERACIONES GRAVADAS, EXCLUIDAS Y EXENTAS SE IMPUTARAN PROPORCIONALMENTE</t>
    </r>
    <r>
      <rPr>
        <sz val="12"/>
        <color indexed="18"/>
        <rFont val="Arial"/>
        <family val="2"/>
      </rPr>
      <t>.</t>
    </r>
    <r>
      <rPr>
        <sz val="12"/>
        <color indexed="8"/>
        <rFont val="Arial"/>
        <family val="2"/>
      </rPr>
      <t xml:space="preserve"> Cuando los bienes y servicios que otorgan derecho a descuento se destinen indistintamente a operaciones gravadas, exentas, o excluidas del impuesto y no fuere posible establecer su imputación directa a unas y otras, el cómputo de dicho descuento se efectuará en proporción al monto de tales operaciones del período fiscal correspondiente. La inexistencia de operaciones determinará la postergación del cómputo al período fiscal siguiente en el que se verifique alguna de ellas. </t>
    </r>
  </si>
  <si>
    <r>
      <t>ARTICULO 485-1. DESCUENTO DEL IMPUESTO SOBRE LAS VENTAS LIQUIDADO SOBRE OPERACIONES GRAVADAS  REALIZADAS CON RESPONSABLES DEL REGIMEN  SIMPLIFICADO.</t>
    </r>
    <r>
      <rPr>
        <sz val="12"/>
        <rFont val="Arial"/>
        <family val="2"/>
      </rPr>
      <t xml:space="preserve"> El impuesto sobre las ventas retenido en las operaciones a que se refiere el  literal e) del artículo 437, podrá ser descontado por el responsable perteneciente al régimen común, en la forma prevista por los artículos 483 y 485  del Estatuto tributario. </t>
    </r>
    <r>
      <rPr>
        <i/>
        <sz val="12"/>
        <rFont val="Arial"/>
        <family val="2"/>
      </rPr>
      <t>(Concordante ET 437  literal e.,  468, 483, 485, 498, 509, 671).</t>
    </r>
  </si>
  <si>
    <r>
      <t>ARTICULO 488. SOLO SON DESCONTABLES LOS IMPUESTOS ORIGINADOS EN OPERACIONES QUE CONSTITUYAN COSTO O GASTO</t>
    </r>
    <r>
      <rPr>
        <sz val="12"/>
        <color indexed="18"/>
        <rFont val="Arial"/>
        <family val="2"/>
      </rPr>
      <t>.</t>
    </r>
    <r>
      <rPr>
        <sz val="12"/>
        <color indexed="8"/>
        <rFont val="Arial"/>
        <family val="2"/>
      </rPr>
      <t xml:space="preserve"> Sólo otorga derecho a descuento, el impuesto sobre las ventas por las adquisiciones de bienes corporales muebles y servicios, y por las importaciones que, de acuerdo con las disposiciones del impuesto a la renta, resulten computables como costo o gasto de la empresa y que se destinen a las operaciones gravadas con el impuesto sobre las ventas. </t>
    </r>
  </si>
  <si>
    <t>NORMAS RELACIONADAS  CON CADA TARIFA</t>
  </si>
  <si>
    <t>EMPRESA LTDA</t>
  </si>
  <si>
    <t>Cuando los bienes y servicios que dan derecho al impuesto descontable constituyan costos y/o gastos comunes a las operaciones exentas, excluidas o gravadas a las diferentes tarifas del impuesto, deberá establecerse una proporción del impuesto descontable en relación con los ingresos obtenidos por cada tarifa y por las operaciones excluidas.</t>
  </si>
  <si>
    <t>Para estos efectos, los responsables deberán llevar cuentas transitorias en su contabilidad, en las cuales se debite durante el periodo bimestral el valor del impuesto sobre las ventas imputable a los costos y gastos comunes. Al finalizar cada bimestre dichas cuentas se abonarán con cargo a la cuenta impuesto a las ventas por pagar en el valor del impuesto correspondiente a costos y gastos comunes y proporcionales a la participación de los ingresos por tarifa en los ingresos totales, limitándolo a la tarifa a la cual estuvieron sujetas las operaciones de venta.</t>
  </si>
  <si>
    <t>El saldo débito de las cuentas transitorias que así resulte al final del bimestre deberá cancelarse con cargo a pérdidas y ganancias.</t>
  </si>
  <si>
    <t>Ingresos gravados IVA 5%</t>
  </si>
  <si>
    <t>Clase</t>
  </si>
  <si>
    <t>Tarifa</t>
  </si>
  <si>
    <t>Base</t>
  </si>
  <si>
    <t>Prorrateo</t>
  </si>
  <si>
    <t>Tipo de ingresos</t>
  </si>
  <si>
    <t>Valor ingresos</t>
  </si>
  <si>
    <t>IVA por pagar</t>
  </si>
  <si>
    <t>Compras gravadas al 5%</t>
  </si>
  <si>
    <t>www.consultorcontable.com</t>
  </si>
  <si>
    <t>© 2013 DHVG Consulting SAS</t>
  </si>
  <si>
    <t>Juegos de suerte y azar, art. 420, 468-1, 468-3</t>
  </si>
  <si>
    <t>Sustento legal</t>
  </si>
  <si>
    <t>Reteiva extranjeros 100% del 16%</t>
  </si>
  <si>
    <t xml:space="preserve"> </t>
  </si>
  <si>
    <t>IVA transitorio</t>
  </si>
  <si>
    <t>IVA descontable</t>
  </si>
  <si>
    <t xml:space="preserve">Gasto (reclasificación) </t>
  </si>
  <si>
    <t>Totales</t>
  </si>
  <si>
    <t xml:space="preserve">Y el IVA que debes reclasificar al gasto del bim. es  </t>
  </si>
  <si>
    <t>Razón social</t>
  </si>
  <si>
    <t>IVA común</t>
  </si>
  <si>
    <t>Cuenta</t>
  </si>
  <si>
    <t>Debito</t>
  </si>
  <si>
    <t>Periodo</t>
  </si>
  <si>
    <t>BIM 1</t>
  </si>
  <si>
    <t>BIM 2</t>
  </si>
  <si>
    <t>BIM 3</t>
  </si>
  <si>
    <t>BIM 4</t>
  </si>
  <si>
    <t>BIM 5</t>
  </si>
  <si>
    <t>BIM 6</t>
  </si>
  <si>
    <t>CUATRIMESTRE 1</t>
  </si>
  <si>
    <t>CUATRIMESTRE 2</t>
  </si>
  <si>
    <t>CUATRIMESTRE 3</t>
  </si>
  <si>
    <t>ANUAL</t>
  </si>
  <si>
    <t>Crédito</t>
  </si>
  <si>
    <t>Ingresos</t>
  </si>
  <si>
    <t>En resumen</t>
  </si>
  <si>
    <t>Contabilización IVA Transitorio</t>
  </si>
  <si>
    <t>Tipo de IVA</t>
  </si>
  <si>
    <t>el IVA que puede llevar como IVA Descontables es:</t>
  </si>
  <si>
    <t>Y el IVA que debes reclasificar al gasto es  :</t>
  </si>
  <si>
    <t xml:space="preserve">Si usted ya digito los ingresos y los IVAS transitorios correctamente </t>
  </si>
  <si>
    <t>Ingresos Exentos por ventas a SCI</t>
  </si>
  <si>
    <t>Ingresos Exentos por ventas a Zonas Francas</t>
  </si>
  <si>
    <t>Ingresos Exentos (art. 477,478 y 481 ET)</t>
  </si>
  <si>
    <t>Ingresos por operaciones excluidas</t>
  </si>
  <si>
    <t>Ingresos por operaciones no gravadas</t>
  </si>
  <si>
    <t>AIU por operaciones gravadas</t>
  </si>
  <si>
    <t>Ingresos por juegos de suerte y azar</t>
  </si>
  <si>
    <t xml:space="preserve">Total ingresos </t>
  </si>
  <si>
    <t>Ingresos por operaciones exentas</t>
  </si>
  <si>
    <t>Ingresos por operaciones gravadas</t>
  </si>
  <si>
    <t>Ingresos por venta de cerveza (importador o productor)</t>
  </si>
  <si>
    <t>Total ingresos</t>
  </si>
  <si>
    <t>No se incluyen</t>
  </si>
  <si>
    <t>NA</t>
  </si>
  <si>
    <t>Resumen Prorrateo</t>
  </si>
  <si>
    <t>Ingresos Exentos por exportación de servicios</t>
  </si>
  <si>
    <t>Ingresos Exentos por exportación de bienes</t>
  </si>
  <si>
    <t>3. Cuando sus ingresos estén gravados a diferentes tarifas de IVA, se debe crear una cuenta mayor denominada IVA TRANSITORIO</t>
  </si>
  <si>
    <t>Servicios gravadas al 5%</t>
  </si>
  <si>
    <t>Compras gravadas al 19%</t>
  </si>
  <si>
    <t>Servicios gravadas al 19%</t>
  </si>
  <si>
    <t>Impuesto a las ventas en el Combustible</t>
  </si>
  <si>
    <t>ING GRAVADOS AL 19% TARIFA GRAL</t>
  </si>
  <si>
    <t>Ingresos gravados IVA 19%</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</si>
</sst>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 #,##0.0_ ;_ * \-#,##0.0_ ;_ * &quot;-&quot;??_ ;_ @_ "/>
    <numFmt numFmtId="189" formatCode="_ * #,##0_ ;_ * \-#,##0_ ;_ * &quot;-&quot;??_ ;_ @_ "/>
    <numFmt numFmtId="190" formatCode="0.0%"/>
    <numFmt numFmtId="191" formatCode="_-* #,##0.0\ _€_-;\-* #,##0.0\ _€_-;_-* &quot;-&quot;?\ _€_-;_-@_-"/>
    <numFmt numFmtId="192" formatCode="_ * #,##0.0_ ;_ * \-#,##0.0_ ;_ * &quot;-&quot;?_ ;_ @_ "/>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 &quot;$&quot;\ * #,##0.0_ ;_ &quot;$&quot;\ * \-#,##0.0_ ;_ &quot;$&quot;\ * &quot;-&quot;??_ ;_ @_ "/>
    <numFmt numFmtId="198" formatCode="_ &quot;$&quot;\ * #,##0_ ;_ &quot;$&quot;\ * \-#,##0_ ;_ &quot;$&quot;\ * &quot;-&quot;??_ ;_ @_ "/>
    <numFmt numFmtId="199" formatCode="0.000%"/>
    <numFmt numFmtId="200" formatCode="0.0000%"/>
    <numFmt numFmtId="201" formatCode="0.00000%"/>
    <numFmt numFmtId="202" formatCode="0.000000%"/>
    <numFmt numFmtId="203" formatCode="0.0000000%"/>
  </numFmts>
  <fonts count="72">
    <font>
      <sz val="10"/>
      <name val="Arial"/>
      <family val="0"/>
    </font>
    <font>
      <u val="single"/>
      <sz val="10"/>
      <color indexed="12"/>
      <name val="Arial"/>
      <family val="2"/>
    </font>
    <font>
      <u val="single"/>
      <sz val="10"/>
      <color indexed="36"/>
      <name val="Arial"/>
      <family val="2"/>
    </font>
    <font>
      <b/>
      <sz val="10"/>
      <name val="Tahoma"/>
      <family val="2"/>
    </font>
    <font>
      <sz val="10"/>
      <name val="Tahoma"/>
      <family val="2"/>
    </font>
    <font>
      <b/>
      <sz val="10"/>
      <color indexed="9"/>
      <name val="Tahoma"/>
      <family val="2"/>
    </font>
    <font>
      <b/>
      <sz val="14"/>
      <name val="Tahoma"/>
      <family val="2"/>
    </font>
    <font>
      <sz val="8"/>
      <color indexed="9"/>
      <name val="Verdana"/>
      <family val="2"/>
    </font>
    <font>
      <sz val="10"/>
      <color indexed="9"/>
      <name val="Tahoma"/>
      <family val="2"/>
    </font>
    <font>
      <sz val="8"/>
      <name val="Verdana"/>
      <family val="2"/>
    </font>
    <font>
      <b/>
      <sz val="12"/>
      <color indexed="18"/>
      <name val="Verdana"/>
      <family val="2"/>
    </font>
    <font>
      <sz val="10"/>
      <name val="Verdana"/>
      <family val="2"/>
    </font>
    <font>
      <sz val="8"/>
      <name val="Tahoma"/>
      <family val="2"/>
    </font>
    <font>
      <b/>
      <sz val="12"/>
      <name val="Tahoma"/>
      <family val="2"/>
    </font>
    <font>
      <sz val="18"/>
      <name val="Tahoma"/>
      <family val="2"/>
    </font>
    <font>
      <sz val="12"/>
      <color indexed="18"/>
      <name val="Arial"/>
      <family val="2"/>
    </font>
    <font>
      <sz val="12"/>
      <color indexed="8"/>
      <name val="Arial"/>
      <family val="2"/>
    </font>
    <font>
      <sz val="12"/>
      <color indexed="18"/>
      <name val="Verdana"/>
      <family val="2"/>
    </font>
    <font>
      <b/>
      <sz val="14"/>
      <color indexed="18"/>
      <name val="Verdana"/>
      <family val="2"/>
    </font>
    <font>
      <sz val="12"/>
      <color indexed="12"/>
      <name val="Arial"/>
      <family val="2"/>
    </font>
    <font>
      <sz val="12"/>
      <name val="Arial"/>
      <family val="2"/>
    </font>
    <font>
      <b/>
      <sz val="11"/>
      <name val="Verdana"/>
      <family val="2"/>
    </font>
    <font>
      <i/>
      <sz val="12"/>
      <name val="Arial"/>
      <family val="2"/>
    </font>
    <font>
      <b/>
      <sz val="10"/>
      <color indexed="9"/>
      <name val="Verdana"/>
      <family val="2"/>
    </font>
    <font>
      <b/>
      <sz val="10"/>
      <name val="Arial"/>
      <family val="2"/>
    </font>
    <font>
      <sz val="8"/>
      <color indexed="9"/>
      <name val="Tahoma"/>
      <family val="2"/>
    </font>
    <font>
      <sz val="9"/>
      <name val="Tahoma"/>
      <family val="2"/>
    </font>
    <font>
      <b/>
      <sz val="9"/>
      <name val="Tahoma"/>
      <family val="2"/>
    </font>
    <font>
      <u val="single"/>
      <sz val="12"/>
      <color indexed="12"/>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9"/>
      <name val="Tahoma"/>
      <family val="0"/>
    </font>
    <font>
      <u val="single"/>
      <sz val="10"/>
      <color indexed="8"/>
      <name val="Verdana"/>
      <family val="0"/>
    </font>
    <font>
      <sz val="10"/>
      <color indexed="8"/>
      <name val="Verdana"/>
      <family val="0"/>
    </font>
    <font>
      <sz val="8"/>
      <color indexed="8"/>
      <name val="Verdana"/>
      <family val="0"/>
    </font>
    <font>
      <sz val="16"/>
      <color indexed="9"/>
      <name val="Arial"/>
      <family val="0"/>
    </font>
    <font>
      <sz val="16"/>
      <color indexed="42"/>
      <name val="Arial"/>
      <family val="0"/>
    </font>
    <font>
      <sz val="9"/>
      <color indexed="53"/>
      <name val="Verdana"/>
      <family val="0"/>
    </font>
    <font>
      <sz val="10"/>
      <color indexed="5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8"/>
        <bgColor indexed="64"/>
      </patternFill>
    </fill>
    <fill>
      <patternFill patternType="solid">
        <fgColor indexed="44"/>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144">
    <xf numFmtId="0" fontId="0" fillId="0" borderId="0" xfId="0" applyAlignment="1">
      <alignment/>
    </xf>
    <xf numFmtId="0" fontId="4" fillId="0" borderId="0" xfId="0" applyFont="1" applyAlignment="1">
      <alignment/>
    </xf>
    <xf numFmtId="179" fontId="4" fillId="0" borderId="0" xfId="48" applyFont="1" applyAlignment="1">
      <alignment/>
    </xf>
    <xf numFmtId="189" fontId="3" fillId="0" borderId="0" xfId="0" applyNumberFormat="1" applyFont="1" applyFill="1" applyBorder="1" applyAlignment="1">
      <alignment/>
    </xf>
    <xf numFmtId="189" fontId="4" fillId="0" borderId="0" xfId="48" applyNumberFormat="1" applyFont="1" applyAlignment="1">
      <alignment/>
    </xf>
    <xf numFmtId="0" fontId="4" fillId="0" borderId="0" xfId="0" applyFont="1" applyFill="1" applyAlignment="1">
      <alignment/>
    </xf>
    <xf numFmtId="190" fontId="4" fillId="0" borderId="0" xfId="54" applyNumberFormat="1" applyFont="1" applyFill="1" applyAlignment="1">
      <alignment/>
    </xf>
    <xf numFmtId="0" fontId="4" fillId="33" borderId="0" xfId="0" applyFont="1" applyFill="1" applyAlignment="1">
      <alignment/>
    </xf>
    <xf numFmtId="0" fontId="3" fillId="33" borderId="0" xfId="0" applyFont="1" applyFill="1" applyAlignment="1">
      <alignment/>
    </xf>
    <xf numFmtId="0" fontId="4" fillId="0" borderId="0" xfId="0" applyFont="1" applyBorder="1" applyAlignment="1">
      <alignment/>
    </xf>
    <xf numFmtId="189" fontId="4" fillId="0" borderId="0" xfId="0" applyNumberFormat="1" applyFont="1" applyBorder="1" applyAlignment="1">
      <alignment/>
    </xf>
    <xf numFmtId="189" fontId="5" fillId="33" borderId="0" xfId="48" applyNumberFormat="1" applyFont="1" applyFill="1" applyBorder="1" applyAlignment="1">
      <alignment/>
    </xf>
    <xf numFmtId="0" fontId="7" fillId="34" borderId="0" xfId="0" applyFont="1" applyFill="1" applyAlignment="1">
      <alignment/>
    </xf>
    <xf numFmtId="0" fontId="0" fillId="34" borderId="0" xfId="0" applyFill="1" applyAlignment="1">
      <alignment/>
    </xf>
    <xf numFmtId="190" fontId="4" fillId="35" borderId="10" xfId="54" applyNumberFormat="1" applyFont="1" applyFill="1" applyBorder="1" applyAlignment="1">
      <alignment/>
    </xf>
    <xf numFmtId="189" fontId="4" fillId="35" borderId="10" xfId="48" applyNumberFormat="1" applyFont="1" applyFill="1" applyBorder="1" applyAlignment="1">
      <alignment/>
    </xf>
    <xf numFmtId="0" fontId="4" fillId="0" borderId="11" xfId="0" applyFont="1" applyBorder="1" applyAlignment="1">
      <alignment/>
    </xf>
    <xf numFmtId="0" fontId="8" fillId="0" borderId="0" xfId="0" applyFont="1" applyFill="1" applyAlignment="1">
      <alignment/>
    </xf>
    <xf numFmtId="0" fontId="4" fillId="0" borderId="0" xfId="0" applyFont="1" applyFill="1" applyBorder="1" applyAlignment="1">
      <alignment/>
    </xf>
    <xf numFmtId="0" fontId="4" fillId="0" borderId="10" xfId="0" applyFont="1" applyFill="1" applyBorder="1" applyAlignment="1">
      <alignment/>
    </xf>
    <xf numFmtId="189" fontId="4" fillId="0" borderId="10" xfId="48" applyNumberFormat="1" applyFont="1" applyFill="1" applyBorder="1" applyAlignment="1">
      <alignment/>
    </xf>
    <xf numFmtId="190" fontId="4" fillId="0" borderId="10" xfId="54" applyNumberFormat="1" applyFont="1" applyFill="1" applyBorder="1" applyAlignment="1">
      <alignment/>
    </xf>
    <xf numFmtId="0" fontId="3" fillId="0" borderId="10" xfId="0" applyFont="1" applyFill="1" applyBorder="1" applyAlignment="1">
      <alignment horizontal="center"/>
    </xf>
    <xf numFmtId="0" fontId="3" fillId="0" borderId="0" xfId="0" applyFont="1" applyFill="1" applyBorder="1" applyAlignment="1">
      <alignment/>
    </xf>
    <xf numFmtId="189" fontId="3" fillId="0" borderId="0" xfId="48" applyNumberFormat="1" applyFont="1" applyFill="1" applyBorder="1" applyAlignment="1">
      <alignment/>
    </xf>
    <xf numFmtId="0" fontId="3" fillId="0" borderId="10" xfId="0" applyFont="1" applyFill="1" applyBorder="1" applyAlignment="1">
      <alignment/>
    </xf>
    <xf numFmtId="190" fontId="4" fillId="0" borderId="0" xfId="54" applyNumberFormat="1" applyFont="1" applyFill="1" applyBorder="1" applyAlignment="1">
      <alignment/>
    </xf>
    <xf numFmtId="189" fontId="4" fillId="0" borderId="0" xfId="48" applyNumberFormat="1" applyFont="1" applyFill="1" applyBorder="1" applyAlignment="1">
      <alignment/>
    </xf>
    <xf numFmtId="0" fontId="9" fillId="0" borderId="0" xfId="0" applyFont="1" applyFill="1" applyBorder="1" applyAlignment="1">
      <alignment/>
    </xf>
    <xf numFmtId="189" fontId="3" fillId="0" borderId="10" xfId="48" applyNumberFormat="1" applyFont="1" applyFill="1" applyBorder="1" applyAlignment="1">
      <alignment/>
    </xf>
    <xf numFmtId="9" fontId="3" fillId="0" borderId="10" xfId="54" applyFont="1" applyFill="1" applyBorder="1" applyAlignment="1">
      <alignment/>
    </xf>
    <xf numFmtId="0" fontId="5" fillId="0" borderId="12" xfId="0" applyFont="1" applyFill="1" applyBorder="1" applyAlignment="1">
      <alignment horizontal="center"/>
    </xf>
    <xf numFmtId="0" fontId="10" fillId="0" borderId="0" xfId="0" applyFont="1" applyFill="1" applyAlignment="1">
      <alignment/>
    </xf>
    <xf numFmtId="0" fontId="5" fillId="34" borderId="13" xfId="0" applyFont="1" applyFill="1" applyBorder="1" applyAlignment="1">
      <alignment horizontal="center"/>
    </xf>
    <xf numFmtId="0" fontId="5" fillId="34" borderId="14" xfId="0" applyFont="1" applyFill="1" applyBorder="1" applyAlignment="1">
      <alignment horizontal="center"/>
    </xf>
    <xf numFmtId="9" fontId="4" fillId="0" borderId="10" xfId="54" applyFont="1" applyFill="1" applyBorder="1" applyAlignment="1">
      <alignment/>
    </xf>
    <xf numFmtId="0" fontId="5" fillId="0" borderId="0" xfId="0" applyFont="1" applyFill="1" applyBorder="1" applyAlignment="1">
      <alignment/>
    </xf>
    <xf numFmtId="0" fontId="5" fillId="33" borderId="15" xfId="0" applyFont="1" applyFill="1" applyBorder="1" applyAlignment="1">
      <alignment/>
    </xf>
    <xf numFmtId="189" fontId="5" fillId="33" borderId="15" xfId="48" applyNumberFormat="1" applyFont="1" applyFill="1" applyBorder="1" applyAlignment="1">
      <alignment/>
    </xf>
    <xf numFmtId="0" fontId="5" fillId="34" borderId="16" xfId="0"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190" fontId="4" fillId="0" borderId="19" xfId="54" applyNumberFormat="1" applyFont="1" applyFill="1" applyBorder="1" applyAlignment="1">
      <alignment/>
    </xf>
    <xf numFmtId="0" fontId="4" fillId="0" borderId="19" xfId="0" applyFont="1" applyFill="1" applyBorder="1" applyAlignment="1">
      <alignment/>
    </xf>
    <xf numFmtId="0" fontId="4" fillId="0" borderId="19" xfId="0" applyFont="1" applyBorder="1" applyAlignment="1">
      <alignment/>
    </xf>
    <xf numFmtId="189" fontId="4" fillId="0" borderId="10" xfId="48" applyNumberFormat="1" applyFont="1" applyBorder="1" applyAlignment="1" applyProtection="1">
      <alignment/>
      <protection locked="0"/>
    </xf>
    <xf numFmtId="189" fontId="4" fillId="0" borderId="12" xfId="48" applyNumberFormat="1" applyFont="1" applyFill="1" applyBorder="1" applyAlignment="1">
      <alignment/>
    </xf>
    <xf numFmtId="0" fontId="4" fillId="0" borderId="20" xfId="0" applyFont="1" applyFill="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6" xfId="0" applyFont="1" applyBorder="1" applyAlignment="1">
      <alignment/>
    </xf>
    <xf numFmtId="0" fontId="4" fillId="0" borderId="23" xfId="0" applyFont="1" applyBorder="1" applyAlignment="1">
      <alignment/>
    </xf>
    <xf numFmtId="0" fontId="4" fillId="0" borderId="12" xfId="0" applyFont="1" applyBorder="1" applyAlignment="1">
      <alignment/>
    </xf>
    <xf numFmtId="0" fontId="4" fillId="36" borderId="0" xfId="0" applyFont="1" applyFill="1" applyBorder="1" applyAlignment="1">
      <alignment/>
    </xf>
    <xf numFmtId="189" fontId="4" fillId="36" borderId="0" xfId="0" applyNumberFormat="1" applyFont="1" applyFill="1" applyBorder="1" applyAlignment="1">
      <alignment/>
    </xf>
    <xf numFmtId="189" fontId="3" fillId="36" borderId="24" xfId="0" applyNumberFormat="1" applyFont="1" applyFill="1" applyBorder="1" applyAlignment="1">
      <alignment/>
    </xf>
    <xf numFmtId="0" fontId="8" fillId="34" borderId="18" xfId="0" applyFont="1" applyFill="1" applyBorder="1" applyAlignment="1">
      <alignment/>
    </xf>
    <xf numFmtId="0" fontId="8" fillId="34" borderId="0" xfId="0" applyFont="1" applyFill="1" applyBorder="1" applyAlignment="1">
      <alignment/>
    </xf>
    <xf numFmtId="198" fontId="5" fillId="34" borderId="19" xfId="50" applyNumberFormat="1" applyFont="1" applyFill="1" applyBorder="1" applyAlignment="1">
      <alignment/>
    </xf>
    <xf numFmtId="0" fontId="8" fillId="34" borderId="25" xfId="0" applyFont="1" applyFill="1" applyBorder="1" applyAlignment="1">
      <alignment/>
    </xf>
    <xf numFmtId="0" fontId="8" fillId="34" borderId="26" xfId="0" applyFont="1" applyFill="1" applyBorder="1" applyAlignment="1">
      <alignment/>
    </xf>
    <xf numFmtId="198" fontId="5" fillId="34" borderId="27" xfId="50" applyNumberFormat="1" applyFont="1" applyFill="1" applyBorder="1" applyAlignment="1">
      <alignment/>
    </xf>
    <xf numFmtId="0" fontId="8" fillId="34" borderId="28" xfId="0" applyFont="1" applyFill="1" applyBorder="1" applyAlignment="1">
      <alignment/>
    </xf>
    <xf numFmtId="0" fontId="8" fillId="34" borderId="29" xfId="0" applyFont="1" applyFill="1" applyBorder="1" applyAlignment="1">
      <alignment/>
    </xf>
    <xf numFmtId="0" fontId="8" fillId="0" borderId="0" xfId="0" applyFont="1" applyAlignment="1">
      <alignment/>
    </xf>
    <xf numFmtId="49" fontId="8" fillId="0" borderId="0" xfId="0" applyNumberFormat="1" applyFont="1" applyAlignment="1">
      <alignment/>
    </xf>
    <xf numFmtId="0" fontId="12" fillId="0" borderId="0" xfId="0" applyFont="1" applyFill="1" applyBorder="1" applyAlignment="1">
      <alignment horizontal="center" vertical="top"/>
    </xf>
    <xf numFmtId="0" fontId="4" fillId="0" borderId="22" xfId="0" applyFont="1" applyFill="1" applyBorder="1" applyAlignment="1">
      <alignment/>
    </xf>
    <xf numFmtId="0" fontId="4" fillId="0" borderId="30" xfId="0" applyFont="1" applyFill="1" applyBorder="1" applyAlignment="1">
      <alignment/>
    </xf>
    <xf numFmtId="0" fontId="4" fillId="0" borderId="31" xfId="0" applyFont="1" applyFill="1" applyBorder="1" applyAlignment="1">
      <alignment/>
    </xf>
    <xf numFmtId="0" fontId="11" fillId="0" borderId="0" xfId="0" applyFont="1" applyAlignment="1">
      <alignment/>
    </xf>
    <xf numFmtId="0" fontId="21" fillId="0" borderId="0" xfId="0" applyFont="1" applyAlignment="1">
      <alignment/>
    </xf>
    <xf numFmtId="0" fontId="23" fillId="33" borderId="15" xfId="0" applyFont="1" applyFill="1" applyBorder="1" applyAlignment="1">
      <alignment horizontal="center"/>
    </xf>
    <xf numFmtId="0" fontId="11" fillId="0" borderId="10" xfId="0" applyFont="1" applyBorder="1" applyAlignment="1">
      <alignment/>
    </xf>
    <xf numFmtId="190" fontId="8" fillId="33" borderId="10" xfId="54" applyNumberFormat="1" applyFont="1" applyFill="1" applyBorder="1" applyAlignment="1">
      <alignment/>
    </xf>
    <xf numFmtId="189" fontId="8" fillId="33" borderId="32" xfId="48" applyNumberFormat="1" applyFont="1" applyFill="1" applyBorder="1" applyAlignment="1">
      <alignment/>
    </xf>
    <xf numFmtId="190" fontId="4" fillId="0" borderId="33" xfId="54" applyNumberFormat="1" applyFont="1" applyFill="1" applyBorder="1" applyAlignment="1">
      <alignment/>
    </xf>
    <xf numFmtId="0" fontId="24" fillId="0" borderId="0" xfId="0" applyFont="1" applyAlignment="1">
      <alignment/>
    </xf>
    <xf numFmtId="0" fontId="0" fillId="0" borderId="0" xfId="0" applyFont="1" applyAlignment="1">
      <alignment/>
    </xf>
    <xf numFmtId="0" fontId="19" fillId="0" borderId="0" xfId="0" applyFont="1" applyAlignment="1">
      <alignment/>
    </xf>
    <xf numFmtId="0" fontId="5" fillId="34" borderId="14" xfId="0" applyFont="1" applyFill="1" applyBorder="1" applyAlignment="1">
      <alignment horizontal="center" wrapText="1"/>
    </xf>
    <xf numFmtId="0" fontId="5" fillId="34" borderId="10" xfId="0" applyFont="1" applyFill="1" applyBorder="1" applyAlignment="1">
      <alignment horizontal="center"/>
    </xf>
    <xf numFmtId="0" fontId="5" fillId="34" borderId="10" xfId="0" applyFont="1" applyFill="1" applyBorder="1" applyAlignment="1">
      <alignment horizontal="center" wrapText="1"/>
    </xf>
    <xf numFmtId="0" fontId="5" fillId="34" borderId="10" xfId="0" applyFont="1" applyFill="1" applyBorder="1" applyAlignment="1">
      <alignment/>
    </xf>
    <xf numFmtId="189" fontId="5" fillId="34" borderId="10" xfId="48" applyNumberFormat="1" applyFont="1" applyFill="1" applyBorder="1" applyAlignment="1">
      <alignment/>
    </xf>
    <xf numFmtId="0" fontId="8" fillId="34" borderId="17" xfId="0" applyFont="1" applyFill="1" applyBorder="1" applyAlignment="1">
      <alignment/>
    </xf>
    <xf numFmtId="0" fontId="8" fillId="33" borderId="10" xfId="0" applyFont="1" applyFill="1" applyBorder="1" applyAlignment="1">
      <alignment/>
    </xf>
    <xf numFmtId="0" fontId="3" fillId="36" borderId="0" xfId="0" applyFont="1" applyFill="1" applyBorder="1" applyAlignment="1">
      <alignment/>
    </xf>
    <xf numFmtId="0" fontId="5" fillId="33" borderId="0" xfId="0" applyFont="1" applyFill="1" applyBorder="1" applyAlignment="1">
      <alignment/>
    </xf>
    <xf numFmtId="0" fontId="8" fillId="34" borderId="34" xfId="0" applyFont="1" applyFill="1" applyBorder="1" applyAlignment="1">
      <alignment/>
    </xf>
    <xf numFmtId="0" fontId="8" fillId="34" borderId="35" xfId="0" applyFont="1" applyFill="1" applyBorder="1" applyAlignment="1">
      <alignment/>
    </xf>
    <xf numFmtId="0" fontId="4" fillId="35" borderId="10" xfId="0" applyFont="1" applyFill="1" applyBorder="1" applyAlignment="1">
      <alignment/>
    </xf>
    <xf numFmtId="0" fontId="25" fillId="34" borderId="0" xfId="0" applyFont="1" applyFill="1" applyAlignment="1">
      <alignment/>
    </xf>
    <xf numFmtId="0" fontId="4" fillId="34" borderId="0" xfId="0" applyFont="1" applyFill="1" applyAlignment="1">
      <alignment/>
    </xf>
    <xf numFmtId="189" fontId="4" fillId="0" borderId="25" xfId="48" applyNumberFormat="1" applyFont="1" applyBorder="1" applyAlignment="1">
      <alignment/>
    </xf>
    <xf numFmtId="0" fontId="4" fillId="0" borderId="26" xfId="0" applyFont="1" applyBorder="1" applyAlignment="1">
      <alignment/>
    </xf>
    <xf numFmtId="179" fontId="4" fillId="0" borderId="26" xfId="48" applyFont="1" applyBorder="1" applyAlignment="1">
      <alignment/>
    </xf>
    <xf numFmtId="0" fontId="4" fillId="0" borderId="27" xfId="0" applyFont="1" applyBorder="1" applyAlignment="1">
      <alignment/>
    </xf>
    <xf numFmtId="0" fontId="3" fillId="5" borderId="36" xfId="0" applyFont="1" applyFill="1" applyBorder="1" applyAlignment="1">
      <alignment horizontal="left"/>
    </xf>
    <xf numFmtId="0" fontId="3" fillId="5" borderId="10" xfId="0" applyFont="1" applyFill="1" applyBorder="1" applyAlignment="1">
      <alignment horizontal="center"/>
    </xf>
    <xf numFmtId="0" fontId="3" fillId="5" borderId="37" xfId="0" applyFont="1" applyFill="1" applyBorder="1" applyAlignment="1">
      <alignment horizontal="center"/>
    </xf>
    <xf numFmtId="0" fontId="8" fillId="33" borderId="15" xfId="0" applyFont="1" applyFill="1" applyBorder="1" applyAlignment="1">
      <alignment/>
    </xf>
    <xf numFmtId="10" fontId="5" fillId="33" borderId="15" xfId="54" applyNumberFormat="1" applyFont="1" applyFill="1" applyBorder="1" applyAlignment="1">
      <alignment/>
    </xf>
    <xf numFmtId="10" fontId="8" fillId="33" borderId="10" xfId="54" applyNumberFormat="1" applyFont="1" applyFill="1" applyBorder="1" applyAlignment="1">
      <alignment/>
    </xf>
    <xf numFmtId="0" fontId="3" fillId="0" borderId="0" xfId="0" applyFont="1" applyAlignment="1">
      <alignment/>
    </xf>
    <xf numFmtId="0" fontId="4" fillId="0" borderId="10" xfId="0" applyFont="1" applyBorder="1" applyAlignment="1">
      <alignment/>
    </xf>
    <xf numFmtId="189" fontId="4" fillId="0" borderId="10" xfId="0" applyNumberFormat="1" applyFont="1" applyBorder="1" applyAlignment="1">
      <alignment/>
    </xf>
    <xf numFmtId="0" fontId="3" fillId="0" borderId="10" xfId="0" applyFont="1" applyBorder="1" applyAlignment="1">
      <alignment/>
    </xf>
    <xf numFmtId="189" fontId="3" fillId="0" borderId="10" xfId="0" applyNumberFormat="1" applyFont="1" applyBorder="1" applyAlignment="1">
      <alignment/>
    </xf>
    <xf numFmtId="10" fontId="3" fillId="0" borderId="10" xfId="54" applyNumberFormat="1" applyFont="1" applyBorder="1" applyAlignment="1">
      <alignment/>
    </xf>
    <xf numFmtId="10" fontId="8" fillId="33" borderId="10" xfId="54" applyNumberFormat="1" applyFont="1" applyFill="1" applyBorder="1" applyAlignment="1">
      <alignment horizontal="right"/>
    </xf>
    <xf numFmtId="189" fontId="4" fillId="0" borderId="0" xfId="48" applyNumberFormat="1" applyFont="1" applyBorder="1" applyAlignment="1">
      <alignment/>
    </xf>
    <xf numFmtId="179" fontId="4" fillId="0" borderId="0" xfId="48" applyFont="1" applyBorder="1" applyAlignment="1">
      <alignment/>
    </xf>
    <xf numFmtId="9" fontId="4" fillId="35" borderId="10" xfId="0" applyNumberFormat="1" applyFont="1" applyFill="1" applyBorder="1" applyAlignment="1">
      <alignment/>
    </xf>
    <xf numFmtId="190" fontId="3" fillId="0" borderId="10" xfId="54" applyNumberFormat="1" applyFont="1" applyFill="1" applyBorder="1" applyAlignment="1">
      <alignment/>
    </xf>
    <xf numFmtId="10" fontId="4" fillId="0" borderId="10" xfId="54" applyNumberFormat="1" applyFont="1" applyFill="1" applyBorder="1" applyAlignment="1">
      <alignment/>
    </xf>
    <xf numFmtId="9" fontId="3" fillId="0" borderId="10" xfId="54" applyNumberFormat="1" applyFont="1" applyFill="1" applyBorder="1" applyAlignment="1">
      <alignment horizontal="right"/>
    </xf>
    <xf numFmtId="0" fontId="4" fillId="0" borderId="10" xfId="54" applyNumberFormat="1" applyFont="1" applyBorder="1" applyAlignment="1">
      <alignment/>
    </xf>
    <xf numFmtId="198" fontId="5" fillId="34" borderId="26" xfId="50" applyNumberFormat="1" applyFont="1" applyFill="1" applyBorder="1" applyAlignment="1">
      <alignment/>
    </xf>
    <xf numFmtId="0" fontId="28" fillId="0" borderId="0" xfId="45" applyFont="1" applyAlignment="1" applyProtection="1">
      <alignment/>
      <protection/>
    </xf>
    <xf numFmtId="0" fontId="6" fillId="0" borderId="0" xfId="0" applyFont="1" applyBorder="1" applyAlignment="1">
      <alignment horizontal="center"/>
    </xf>
    <xf numFmtId="0" fontId="4" fillId="0" borderId="38" xfId="0" applyFont="1" applyBorder="1" applyAlignment="1" applyProtection="1">
      <alignment/>
      <protection locked="0"/>
    </xf>
    <xf numFmtId="0" fontId="4" fillId="0" borderId="39" xfId="0" applyFont="1" applyBorder="1" applyAlignment="1" applyProtection="1">
      <alignment/>
      <protection locked="0"/>
    </xf>
    <xf numFmtId="0" fontId="4" fillId="0" borderId="40" xfId="0" applyFont="1" applyBorder="1" applyAlignment="1" applyProtection="1">
      <alignment/>
      <protection locked="0"/>
    </xf>
    <xf numFmtId="49" fontId="4" fillId="0" borderId="26" xfId="0" applyNumberFormat="1" applyFont="1" applyBorder="1" applyAlignment="1" applyProtection="1">
      <alignment horizontal="left"/>
      <protection locked="0"/>
    </xf>
    <xf numFmtId="49" fontId="4" fillId="0" borderId="27" xfId="0" applyNumberFormat="1" applyFont="1" applyBorder="1" applyAlignment="1" applyProtection="1">
      <alignment horizontal="left"/>
      <protection locked="0"/>
    </xf>
    <xf numFmtId="0" fontId="13" fillId="0" borderId="34" xfId="0" applyFont="1" applyBorder="1" applyAlignment="1">
      <alignment horizontal="center"/>
    </xf>
    <xf numFmtId="0" fontId="13" fillId="0" borderId="35" xfId="0" applyFont="1" applyBorder="1" applyAlignment="1">
      <alignment horizontal="center"/>
    </xf>
    <xf numFmtId="0" fontId="19" fillId="0" borderId="0" xfId="0" applyFont="1" applyAlignment="1">
      <alignment horizontal="justify" wrapText="1"/>
    </xf>
    <xf numFmtId="0" fontId="15" fillId="0" borderId="0" xfId="0" applyFont="1" applyAlignment="1">
      <alignment horizontal="justify" wrapText="1"/>
    </xf>
    <xf numFmtId="0" fontId="17"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justify"/>
    </xf>
    <xf numFmtId="0" fontId="20" fillId="0" borderId="0" xfId="0" applyFont="1" applyAlignment="1">
      <alignment horizontal="justify"/>
    </xf>
    <xf numFmtId="0" fontId="6" fillId="0" borderId="0" xfId="0" applyFont="1" applyFill="1" applyBorder="1" applyAlignment="1">
      <alignment horizontal="center"/>
    </xf>
    <xf numFmtId="198" fontId="3" fillId="0" borderId="0" xfId="50" applyNumberFormat="1" applyFont="1" applyBorder="1" applyAlignment="1">
      <alignment/>
    </xf>
    <xf numFmtId="198" fontId="3" fillId="0" borderId="12" xfId="50" applyNumberFormat="1" applyFont="1" applyBorder="1" applyAlignment="1">
      <alignment/>
    </xf>
    <xf numFmtId="0" fontId="14" fillId="0" borderId="0" xfId="0" applyFont="1" applyFill="1" applyBorder="1" applyAlignment="1">
      <alignment horizontal="center"/>
    </xf>
    <xf numFmtId="0" fontId="4" fillId="0" borderId="0" xfId="0" applyFont="1" applyFill="1" applyBorder="1" applyAlignment="1">
      <alignment horizontal="center"/>
    </xf>
    <xf numFmtId="0" fontId="12" fillId="0" borderId="0" xfId="0" applyFont="1" applyFill="1" applyBorder="1" applyAlignment="1">
      <alignment horizontal="center" vertical="top"/>
    </xf>
    <xf numFmtId="0" fontId="4" fillId="0" borderId="37" xfId="0" applyFont="1" applyFill="1" applyBorder="1" applyAlignment="1">
      <alignment horizontal="center"/>
    </xf>
    <xf numFmtId="0" fontId="4" fillId="0" borderId="36" xfId="0" applyFont="1" applyFill="1" applyBorder="1" applyAlignment="1">
      <alignment horizontal="center"/>
    </xf>
    <xf numFmtId="49" fontId="4" fillId="0" borderId="23" xfId="0" applyNumberFormat="1" applyFont="1" applyFill="1" applyBorder="1" applyAlignment="1">
      <alignment horizontal="center"/>
    </xf>
    <xf numFmtId="49" fontId="4" fillId="0" borderId="31" xfId="0"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jpeg" /><Relationship Id="rId4" Type="http://schemas.openxmlformats.org/officeDocument/2006/relationships/image" Target="../media/image17.png" /><Relationship Id="rId5" Type="http://schemas.openxmlformats.org/officeDocument/2006/relationships/image" Target="../media/image6.emf" /><Relationship Id="rId6" Type="http://schemas.openxmlformats.org/officeDocument/2006/relationships/image" Target="../media/image11.emf" /><Relationship Id="rId7" Type="http://schemas.openxmlformats.org/officeDocument/2006/relationships/image" Target="../media/image8.emf" /><Relationship Id="rId8" Type="http://schemas.openxmlformats.org/officeDocument/2006/relationships/image" Target="../media/image10.emf" /><Relationship Id="rId9"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jpeg" /><Relationship Id="rId3" Type="http://schemas.openxmlformats.org/officeDocument/2006/relationships/image" Target="../media/image5.emf"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19.jpeg" /><Relationship Id="rId3" Type="http://schemas.openxmlformats.org/officeDocument/2006/relationships/image" Target="../media/image1.emf" /><Relationship Id="rId4" Type="http://schemas.openxmlformats.org/officeDocument/2006/relationships/image" Target="../media/image12.emf" /><Relationship Id="rId5" Type="http://schemas.openxmlformats.org/officeDocument/2006/relationships/image" Target="../media/image3.emf" /><Relationship Id="rId6"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2.png" /><Relationship Id="rId3" Type="http://schemas.openxmlformats.org/officeDocument/2006/relationships/image" Target="../media/image19.jpeg" /><Relationship Id="rId4" Type="http://schemas.openxmlformats.org/officeDocument/2006/relationships/image" Target="../media/image23.jpeg" /><Relationship Id="rId5" Type="http://schemas.openxmlformats.org/officeDocument/2006/relationships/image" Target="../media/image7.emf" /><Relationship Id="rId6"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xdr:row>
      <xdr:rowOff>19050</xdr:rowOff>
    </xdr:from>
    <xdr:to>
      <xdr:col>6</xdr:col>
      <xdr:colOff>866775</xdr:colOff>
      <xdr:row>5</xdr:row>
      <xdr:rowOff>47625</xdr:rowOff>
    </xdr:to>
    <xdr:sp>
      <xdr:nvSpPr>
        <xdr:cNvPr id="1" name="Text Box 5"/>
        <xdr:cNvSpPr txBox="1">
          <a:spLocks noChangeArrowheads="1"/>
        </xdr:cNvSpPr>
      </xdr:nvSpPr>
      <xdr:spPr>
        <a:xfrm>
          <a:off x="5981700" y="76200"/>
          <a:ext cx="1990725" cy="676275"/>
        </a:xfrm>
        <a:prstGeom prst="rect">
          <a:avLst/>
        </a:prstGeom>
        <a:noFill/>
        <a:ln w="9525" cmpd="sng">
          <a:noFill/>
        </a:ln>
      </xdr:spPr>
      <xdr:txBody>
        <a:bodyPr vertOverflow="clip" wrap="square" lIns="36576" tIns="32004" rIns="36576" bIns="0"/>
        <a:p>
          <a:pPr algn="ctr">
            <a:defRPr/>
          </a:pPr>
          <a:r>
            <a:rPr lang="en-US" cap="none" sz="1200" b="0" i="0" u="none" baseline="0">
              <a:solidFill>
                <a:srgbClr val="FFFFFF"/>
              </a:solidFill>
            </a:rPr>
            <a:t> Sistema Prorrateo de IVA</a:t>
          </a:r>
        </a:p>
      </xdr:txBody>
    </xdr:sp>
    <xdr:clientData/>
  </xdr:twoCellAnchor>
  <xdr:twoCellAnchor>
    <xdr:from>
      <xdr:col>8</xdr:col>
      <xdr:colOff>57150</xdr:colOff>
      <xdr:row>11</xdr:row>
      <xdr:rowOff>85725</xdr:rowOff>
    </xdr:from>
    <xdr:to>
      <xdr:col>11</xdr:col>
      <xdr:colOff>1495425</xdr:colOff>
      <xdr:row>13</xdr:row>
      <xdr:rowOff>0</xdr:rowOff>
    </xdr:to>
    <xdr:sp>
      <xdr:nvSpPr>
        <xdr:cNvPr id="2" name="WordArt 7"/>
        <xdr:cNvSpPr>
          <a:spLocks/>
        </xdr:cNvSpPr>
      </xdr:nvSpPr>
      <xdr:spPr>
        <a:xfrm>
          <a:off x="8496300" y="1676400"/>
          <a:ext cx="5029200" cy="352425"/>
        </a:xfrm>
        <a:prstGeom prst="rect"/>
        <a:noFill/>
      </xdr:spPr>
      <xdr:txBody>
        <a:bodyPr fromWordArt="1" wrap="none" lIns="91440" tIns="45720" rIns="91440" bIns="45720">
          <a:prstTxWarp prst="textPlain"/>
        </a:bodyPr>
        <a:p>
          <a:pPr algn="ctr"/>
          <a:r>
            <a:rPr sz="600" kern="10" spc="0">
              <a:ln w="9525" cmpd="sng">
                <a:noFill/>
              </a:ln>
              <a:solidFill>
                <a:srgbClr val="FFFFFF"/>
              </a:solidFill>
              <a:effectLst>
                <a:outerShdw dist="17960" dir="13500000" algn="ctr">
                  <a:srgbClr val="999999">
                    <a:alpha val="100000"/>
                  </a:srgbClr>
                </a:outerShdw>
              </a:effectLst>
              <a:latin typeface="+mn-lt"/>
              <a:cs typeface="+mn-lt"/>
            </a:rPr>
            <a:t>Contabilización prorrateo IVA transitorio</a:t>
          </a:r>
        </a:p>
      </xdr:txBody>
    </xdr:sp>
    <xdr:clientData/>
  </xdr:twoCellAnchor>
  <xdr:twoCellAnchor>
    <xdr:from>
      <xdr:col>2</xdr:col>
      <xdr:colOff>9525</xdr:colOff>
      <xdr:row>41</xdr:row>
      <xdr:rowOff>28575</xdr:rowOff>
    </xdr:from>
    <xdr:to>
      <xdr:col>3</xdr:col>
      <xdr:colOff>314325</xdr:colOff>
      <xdr:row>46</xdr:row>
      <xdr:rowOff>123825</xdr:rowOff>
    </xdr:to>
    <xdr:sp>
      <xdr:nvSpPr>
        <xdr:cNvPr id="3" name="Text Box 12"/>
        <xdr:cNvSpPr txBox="1">
          <a:spLocks noChangeArrowheads="1"/>
        </xdr:cNvSpPr>
      </xdr:nvSpPr>
      <xdr:spPr>
        <a:xfrm>
          <a:off x="276225" y="7896225"/>
          <a:ext cx="2886075" cy="904875"/>
        </a:xfrm>
        <a:prstGeom prst="rect">
          <a:avLst/>
        </a:prstGeom>
        <a:noFill/>
        <a:ln w="9525" cmpd="sng">
          <a:noFill/>
        </a:ln>
      </xdr:spPr>
      <xdr:txBody>
        <a:bodyPr vertOverflow="clip" wrap="square" lIns="36576" tIns="22860" rIns="0" bIns="0"/>
        <a:p>
          <a:pPr algn="l">
            <a:defRPr/>
          </a:pPr>
          <a:r>
            <a:rPr lang="en-US" cap="none" sz="1000" b="0" i="0" u="sng" baseline="0">
              <a:solidFill>
                <a:srgbClr val="000000"/>
              </a:solidFill>
              <a:latin typeface="Verdana"/>
              <a:ea typeface="Verdana"/>
              <a:cs typeface="Verdana"/>
            </a:rPr>
            <a:t>Desarrollo</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William Dussan Salazar
</a:t>
          </a:r>
          <a:r>
            <a:rPr lang="en-US" cap="none" sz="1000" b="0" i="0" u="none" baseline="0">
              <a:solidFill>
                <a:srgbClr val="000000"/>
              </a:solidFill>
              <a:latin typeface="Verdana"/>
              <a:ea typeface="Verdana"/>
              <a:cs typeface="Verdana"/>
            </a:rPr>
            <a:t>      w</a:t>
          </a:r>
          <a:r>
            <a:rPr lang="en-US" cap="none" sz="800" b="0" i="0" u="none" baseline="0">
              <a:solidFill>
                <a:srgbClr val="000000"/>
              </a:solidFill>
              <a:latin typeface="Verdana"/>
              <a:ea typeface="Verdana"/>
              <a:cs typeface="Verdana"/>
            </a:rPr>
            <a:t>ildussan@hotmail.com</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Leonardo Varón García
</a:t>
          </a:r>
          <a:r>
            <a:rPr lang="en-US" cap="none" sz="10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leovarong@yahoo.com</a:t>
          </a:r>
        </a:p>
      </xdr:txBody>
    </xdr:sp>
    <xdr:clientData/>
  </xdr:twoCellAnchor>
  <xdr:twoCellAnchor editAs="oneCell">
    <xdr:from>
      <xdr:col>2</xdr:col>
      <xdr:colOff>1752600</xdr:colOff>
      <xdr:row>43</xdr:row>
      <xdr:rowOff>0</xdr:rowOff>
    </xdr:from>
    <xdr:to>
      <xdr:col>2</xdr:col>
      <xdr:colOff>2314575</xdr:colOff>
      <xdr:row>46</xdr:row>
      <xdr:rowOff>66675</xdr:rowOff>
    </xdr:to>
    <xdr:pic>
      <xdr:nvPicPr>
        <xdr:cNvPr id="4" name="Picture 45" descr="Buzón de Clase"/>
        <xdr:cNvPicPr preferRelativeResize="1">
          <a:picLocks noChangeAspect="1"/>
        </xdr:cNvPicPr>
      </xdr:nvPicPr>
      <xdr:blipFill>
        <a:blip r:embed="rId1"/>
        <a:stretch>
          <a:fillRect/>
        </a:stretch>
      </xdr:blipFill>
      <xdr:spPr>
        <a:xfrm>
          <a:off x="2019300" y="8191500"/>
          <a:ext cx="561975" cy="552450"/>
        </a:xfrm>
        <a:prstGeom prst="rect">
          <a:avLst/>
        </a:prstGeom>
        <a:noFill/>
        <a:ln w="9525" cmpd="sng">
          <a:noFill/>
        </a:ln>
      </xdr:spPr>
    </xdr:pic>
    <xdr:clientData/>
  </xdr:twoCellAnchor>
  <xdr:twoCellAnchor>
    <xdr:from>
      <xdr:col>6</xdr:col>
      <xdr:colOff>447675</xdr:colOff>
      <xdr:row>3</xdr:row>
      <xdr:rowOff>104775</xdr:rowOff>
    </xdr:from>
    <xdr:to>
      <xdr:col>6</xdr:col>
      <xdr:colOff>876300</xdr:colOff>
      <xdr:row>6</xdr:row>
      <xdr:rowOff>38100</xdr:rowOff>
    </xdr:to>
    <xdr:pic>
      <xdr:nvPicPr>
        <xdr:cNvPr id="5" name="Picture 52" descr="icono106"/>
        <xdr:cNvPicPr preferRelativeResize="1">
          <a:picLocks noChangeAspect="1"/>
        </xdr:cNvPicPr>
      </xdr:nvPicPr>
      <xdr:blipFill>
        <a:blip r:embed="rId2"/>
        <a:stretch>
          <a:fillRect/>
        </a:stretch>
      </xdr:blipFill>
      <xdr:spPr>
        <a:xfrm>
          <a:off x="7553325" y="485775"/>
          <a:ext cx="428625" cy="419100"/>
        </a:xfrm>
        <a:prstGeom prst="rect">
          <a:avLst/>
        </a:prstGeom>
        <a:noFill/>
        <a:ln w="9525" cmpd="sng">
          <a:noFill/>
        </a:ln>
      </xdr:spPr>
    </xdr:pic>
    <xdr:clientData/>
  </xdr:twoCellAnchor>
  <xdr:twoCellAnchor editAs="oneCell">
    <xdr:from>
      <xdr:col>2</xdr:col>
      <xdr:colOff>9525</xdr:colOff>
      <xdr:row>8</xdr:row>
      <xdr:rowOff>38100</xdr:rowOff>
    </xdr:from>
    <xdr:to>
      <xdr:col>2</xdr:col>
      <xdr:colOff>2085975</xdr:colOff>
      <xdr:row>9</xdr:row>
      <xdr:rowOff>142875</xdr:rowOff>
    </xdr:to>
    <xdr:pic>
      <xdr:nvPicPr>
        <xdr:cNvPr id="6" name="Picture 63" descr="Anillos de Júpiter"/>
        <xdr:cNvPicPr preferRelativeResize="1">
          <a:picLocks noChangeAspect="1"/>
        </xdr:cNvPicPr>
      </xdr:nvPicPr>
      <xdr:blipFill>
        <a:blip r:embed="rId3"/>
        <a:stretch>
          <a:fillRect/>
        </a:stretch>
      </xdr:blipFill>
      <xdr:spPr>
        <a:xfrm>
          <a:off x="276225" y="1047750"/>
          <a:ext cx="2076450" cy="276225"/>
        </a:xfrm>
        <a:prstGeom prst="rect">
          <a:avLst/>
        </a:prstGeom>
        <a:solidFill>
          <a:srgbClr val="000000"/>
        </a:solidFill>
        <a:ln w="9525" cmpd="sng">
          <a:noFill/>
        </a:ln>
      </xdr:spPr>
    </xdr:pic>
    <xdr:clientData/>
  </xdr:twoCellAnchor>
  <xdr:twoCellAnchor>
    <xdr:from>
      <xdr:col>2</xdr:col>
      <xdr:colOff>28575</xdr:colOff>
      <xdr:row>8</xdr:row>
      <xdr:rowOff>19050</xdr:rowOff>
    </xdr:from>
    <xdr:to>
      <xdr:col>2</xdr:col>
      <xdr:colOff>1295400</xdr:colOff>
      <xdr:row>9</xdr:row>
      <xdr:rowOff>114300</xdr:rowOff>
    </xdr:to>
    <xdr:sp>
      <xdr:nvSpPr>
        <xdr:cNvPr id="7" name="Text Box 64"/>
        <xdr:cNvSpPr txBox="1">
          <a:spLocks noChangeArrowheads="1"/>
        </xdr:cNvSpPr>
      </xdr:nvSpPr>
      <xdr:spPr>
        <a:xfrm>
          <a:off x="295275" y="1028700"/>
          <a:ext cx="1266825" cy="266700"/>
        </a:xfrm>
        <a:prstGeom prst="rect">
          <a:avLst/>
        </a:prstGeom>
        <a:noFill/>
        <a:ln w="9525" cmpd="sng">
          <a:noFill/>
        </a:ln>
      </xdr:spPr>
      <xdr:txBody>
        <a:bodyPr vertOverflow="clip" wrap="square" lIns="45720" tIns="36576" rIns="0" bIns="0"/>
        <a:p>
          <a:pPr algn="l">
            <a:defRPr/>
          </a:pPr>
          <a:r>
            <a:rPr lang="en-US" cap="none" sz="1600" b="0" i="0" u="none" baseline="0">
              <a:solidFill>
                <a:srgbClr val="FFFFFF"/>
              </a:solidFill>
              <a:latin typeface="Arial"/>
              <a:ea typeface="Arial"/>
              <a:cs typeface="Arial"/>
            </a:rPr>
            <a:t>Ingresos</a:t>
          </a:r>
        </a:p>
      </xdr:txBody>
    </xdr:sp>
    <xdr:clientData/>
  </xdr:twoCellAnchor>
  <xdr:twoCellAnchor editAs="oneCell">
    <xdr:from>
      <xdr:col>2</xdr:col>
      <xdr:colOff>9525</xdr:colOff>
      <xdr:row>26</xdr:row>
      <xdr:rowOff>142875</xdr:rowOff>
    </xdr:from>
    <xdr:to>
      <xdr:col>4</xdr:col>
      <xdr:colOff>809625</xdr:colOff>
      <xdr:row>28</xdr:row>
      <xdr:rowOff>95250</xdr:rowOff>
    </xdr:to>
    <xdr:pic>
      <xdr:nvPicPr>
        <xdr:cNvPr id="8" name="Picture 65" descr="Anillos de Júpiter"/>
        <xdr:cNvPicPr preferRelativeResize="1">
          <a:picLocks noChangeAspect="1"/>
        </xdr:cNvPicPr>
      </xdr:nvPicPr>
      <xdr:blipFill>
        <a:blip r:embed="rId3"/>
        <a:stretch>
          <a:fillRect/>
        </a:stretch>
      </xdr:blipFill>
      <xdr:spPr>
        <a:xfrm>
          <a:off x="276225" y="5143500"/>
          <a:ext cx="5133975" cy="276225"/>
        </a:xfrm>
        <a:prstGeom prst="rect">
          <a:avLst/>
        </a:prstGeom>
        <a:solidFill>
          <a:srgbClr val="000000"/>
        </a:solidFill>
        <a:ln w="9525" cmpd="sng">
          <a:noFill/>
        </a:ln>
      </xdr:spPr>
    </xdr:pic>
    <xdr:clientData/>
  </xdr:twoCellAnchor>
  <xdr:twoCellAnchor>
    <xdr:from>
      <xdr:col>2</xdr:col>
      <xdr:colOff>57150</xdr:colOff>
      <xdr:row>26</xdr:row>
      <xdr:rowOff>123825</xdr:rowOff>
    </xdr:from>
    <xdr:to>
      <xdr:col>4</xdr:col>
      <xdr:colOff>742950</xdr:colOff>
      <xdr:row>28</xdr:row>
      <xdr:rowOff>85725</xdr:rowOff>
    </xdr:to>
    <xdr:sp>
      <xdr:nvSpPr>
        <xdr:cNvPr id="9" name="Text Box 66"/>
        <xdr:cNvSpPr txBox="1">
          <a:spLocks noChangeArrowheads="1"/>
        </xdr:cNvSpPr>
      </xdr:nvSpPr>
      <xdr:spPr>
        <a:xfrm>
          <a:off x="323850" y="5124450"/>
          <a:ext cx="5019675" cy="285750"/>
        </a:xfrm>
        <a:prstGeom prst="rect">
          <a:avLst/>
        </a:prstGeom>
        <a:noFill/>
        <a:ln w="9525" cmpd="sng">
          <a:noFill/>
        </a:ln>
      </xdr:spPr>
      <xdr:txBody>
        <a:bodyPr vertOverflow="clip" wrap="square" lIns="45720" tIns="36576" rIns="0" bIns="0"/>
        <a:p>
          <a:pPr algn="l">
            <a:defRPr/>
          </a:pPr>
          <a:r>
            <a:rPr lang="en-US" cap="none" sz="1600" b="0" i="0" u="none" baseline="0">
              <a:solidFill>
                <a:srgbClr val="CCFFCC"/>
              </a:solidFill>
              <a:latin typeface="Arial"/>
              <a:ea typeface="Arial"/>
              <a:cs typeface="Arial"/>
            </a:rPr>
            <a:t>IVA transitorio en operaciones comunes</a:t>
          </a:r>
        </a:p>
      </xdr:txBody>
    </xdr:sp>
    <xdr:clientData/>
  </xdr:twoCellAnchor>
  <xdr:twoCellAnchor editAs="oneCell">
    <xdr:from>
      <xdr:col>2</xdr:col>
      <xdr:colOff>0</xdr:colOff>
      <xdr:row>48</xdr:row>
      <xdr:rowOff>19050</xdr:rowOff>
    </xdr:from>
    <xdr:to>
      <xdr:col>3</xdr:col>
      <xdr:colOff>695325</xdr:colOff>
      <xdr:row>48</xdr:row>
      <xdr:rowOff>57150</xdr:rowOff>
    </xdr:to>
    <xdr:pic>
      <xdr:nvPicPr>
        <xdr:cNvPr id="10" name="Picture 70" descr="byline.gif - 1.8 kb"/>
        <xdr:cNvPicPr preferRelativeResize="1">
          <a:picLocks noChangeAspect="1"/>
        </xdr:cNvPicPr>
      </xdr:nvPicPr>
      <xdr:blipFill>
        <a:blip r:embed="rId4"/>
        <a:stretch>
          <a:fillRect/>
        </a:stretch>
      </xdr:blipFill>
      <xdr:spPr>
        <a:xfrm>
          <a:off x="266700" y="9020175"/>
          <a:ext cx="3276600" cy="38100"/>
        </a:xfrm>
        <a:prstGeom prst="rect">
          <a:avLst/>
        </a:prstGeom>
        <a:noFill/>
        <a:ln w="9525" cmpd="sng">
          <a:noFill/>
        </a:ln>
      </xdr:spPr>
    </xdr:pic>
    <xdr:clientData/>
  </xdr:twoCellAnchor>
  <xdr:twoCellAnchor editAs="oneCell">
    <xdr:from>
      <xdr:col>2</xdr:col>
      <xdr:colOff>133350</xdr:colOff>
      <xdr:row>1</xdr:row>
      <xdr:rowOff>104775</xdr:rowOff>
    </xdr:from>
    <xdr:to>
      <xdr:col>2</xdr:col>
      <xdr:colOff>923925</xdr:colOff>
      <xdr:row>6</xdr:row>
      <xdr:rowOff>28575</xdr:rowOff>
    </xdr:to>
    <xdr:pic>
      <xdr:nvPicPr>
        <xdr:cNvPr id="11" name="CommandButton1"/>
        <xdr:cNvPicPr preferRelativeResize="1">
          <a:picLocks noChangeAspect="1"/>
        </xdr:cNvPicPr>
      </xdr:nvPicPr>
      <xdr:blipFill>
        <a:blip r:embed="rId5"/>
        <a:stretch>
          <a:fillRect/>
        </a:stretch>
      </xdr:blipFill>
      <xdr:spPr>
        <a:xfrm>
          <a:off x="400050" y="161925"/>
          <a:ext cx="790575" cy="733425"/>
        </a:xfrm>
        <a:prstGeom prst="rect">
          <a:avLst/>
        </a:prstGeom>
        <a:noFill/>
        <a:ln w="9525" cmpd="sng">
          <a:noFill/>
        </a:ln>
      </xdr:spPr>
    </xdr:pic>
    <xdr:clientData/>
  </xdr:twoCellAnchor>
  <xdr:twoCellAnchor editAs="oneCell">
    <xdr:from>
      <xdr:col>2</xdr:col>
      <xdr:colOff>971550</xdr:colOff>
      <xdr:row>1</xdr:row>
      <xdr:rowOff>114300</xdr:rowOff>
    </xdr:from>
    <xdr:to>
      <xdr:col>2</xdr:col>
      <xdr:colOff>1752600</xdr:colOff>
      <xdr:row>6</xdr:row>
      <xdr:rowOff>47625</xdr:rowOff>
    </xdr:to>
    <xdr:pic>
      <xdr:nvPicPr>
        <xdr:cNvPr id="12" name="CommandButton2"/>
        <xdr:cNvPicPr preferRelativeResize="1">
          <a:picLocks noChangeAspect="1"/>
        </xdr:cNvPicPr>
      </xdr:nvPicPr>
      <xdr:blipFill>
        <a:blip r:embed="rId6"/>
        <a:stretch>
          <a:fillRect/>
        </a:stretch>
      </xdr:blipFill>
      <xdr:spPr>
        <a:xfrm>
          <a:off x="1238250" y="171450"/>
          <a:ext cx="781050" cy="742950"/>
        </a:xfrm>
        <a:prstGeom prst="rect">
          <a:avLst/>
        </a:prstGeom>
        <a:noFill/>
        <a:ln w="9525" cmpd="sng">
          <a:noFill/>
        </a:ln>
      </xdr:spPr>
    </xdr:pic>
    <xdr:clientData/>
  </xdr:twoCellAnchor>
  <xdr:twoCellAnchor editAs="oneCell">
    <xdr:from>
      <xdr:col>3</xdr:col>
      <xdr:colOff>1019175</xdr:colOff>
      <xdr:row>1</xdr:row>
      <xdr:rowOff>95250</xdr:rowOff>
    </xdr:from>
    <xdr:to>
      <xdr:col>4</xdr:col>
      <xdr:colOff>47625</xdr:colOff>
      <xdr:row>6</xdr:row>
      <xdr:rowOff>28575</xdr:rowOff>
    </xdr:to>
    <xdr:pic>
      <xdr:nvPicPr>
        <xdr:cNvPr id="13" name="CommandButton3"/>
        <xdr:cNvPicPr preferRelativeResize="1">
          <a:picLocks noChangeAspect="1"/>
        </xdr:cNvPicPr>
      </xdr:nvPicPr>
      <xdr:blipFill>
        <a:blip r:embed="rId7"/>
        <a:stretch>
          <a:fillRect/>
        </a:stretch>
      </xdr:blipFill>
      <xdr:spPr>
        <a:xfrm>
          <a:off x="3867150" y="152400"/>
          <a:ext cx="781050" cy="742950"/>
        </a:xfrm>
        <a:prstGeom prst="rect">
          <a:avLst/>
        </a:prstGeom>
        <a:noFill/>
        <a:ln w="9525" cmpd="sng">
          <a:noFill/>
        </a:ln>
      </xdr:spPr>
    </xdr:pic>
    <xdr:clientData/>
  </xdr:twoCellAnchor>
  <xdr:twoCellAnchor editAs="oneCell">
    <xdr:from>
      <xdr:col>2</xdr:col>
      <xdr:colOff>1819275</xdr:colOff>
      <xdr:row>1</xdr:row>
      <xdr:rowOff>104775</xdr:rowOff>
    </xdr:from>
    <xdr:to>
      <xdr:col>3</xdr:col>
      <xdr:colOff>19050</xdr:colOff>
      <xdr:row>6</xdr:row>
      <xdr:rowOff>38100</xdr:rowOff>
    </xdr:to>
    <xdr:pic>
      <xdr:nvPicPr>
        <xdr:cNvPr id="14" name="CommandButton5"/>
        <xdr:cNvPicPr preferRelativeResize="1">
          <a:picLocks noChangeAspect="1"/>
        </xdr:cNvPicPr>
      </xdr:nvPicPr>
      <xdr:blipFill>
        <a:blip r:embed="rId8"/>
        <a:stretch>
          <a:fillRect/>
        </a:stretch>
      </xdr:blipFill>
      <xdr:spPr>
        <a:xfrm>
          <a:off x="2085975" y="161925"/>
          <a:ext cx="781050" cy="742950"/>
        </a:xfrm>
        <a:prstGeom prst="rect">
          <a:avLst/>
        </a:prstGeom>
        <a:noFill/>
        <a:ln w="9525" cmpd="sng">
          <a:noFill/>
        </a:ln>
      </xdr:spPr>
    </xdr:pic>
    <xdr:clientData/>
  </xdr:twoCellAnchor>
  <xdr:twoCellAnchor editAs="oneCell">
    <xdr:from>
      <xdr:col>3</xdr:col>
      <xdr:colOff>209550</xdr:colOff>
      <xdr:row>1</xdr:row>
      <xdr:rowOff>114300</xdr:rowOff>
    </xdr:from>
    <xdr:to>
      <xdr:col>3</xdr:col>
      <xdr:colOff>990600</xdr:colOff>
      <xdr:row>6</xdr:row>
      <xdr:rowOff>47625</xdr:rowOff>
    </xdr:to>
    <xdr:pic>
      <xdr:nvPicPr>
        <xdr:cNvPr id="15" name="CommandButton6"/>
        <xdr:cNvPicPr preferRelativeResize="1">
          <a:picLocks noChangeAspect="1"/>
        </xdr:cNvPicPr>
      </xdr:nvPicPr>
      <xdr:blipFill>
        <a:blip r:embed="rId9"/>
        <a:stretch>
          <a:fillRect/>
        </a:stretch>
      </xdr:blipFill>
      <xdr:spPr>
        <a:xfrm>
          <a:off x="3057525" y="171450"/>
          <a:ext cx="7810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0</xdr:col>
      <xdr:colOff>371475</xdr:colOff>
      <xdr:row>22</xdr:row>
      <xdr:rowOff>0</xdr:rowOff>
    </xdr:to>
    <xdr:sp>
      <xdr:nvSpPr>
        <xdr:cNvPr id="1" name="WordArt 1"/>
        <xdr:cNvSpPr>
          <a:spLocks/>
        </xdr:cNvSpPr>
      </xdr:nvSpPr>
      <xdr:spPr>
        <a:xfrm rot="16200000">
          <a:off x="76200" y="171450"/>
          <a:ext cx="295275" cy="4581525"/>
        </a:xfrm>
        <a:prstGeom prst="rect"/>
        <a:noFill/>
      </xdr:spPr>
      <xdr:txBody>
        <a:bodyPr fromWordArt="1" wrap="none" lIns="91440" tIns="45720" rIns="91440" bIns="45720">
          <a:prstTxWarp prst="textPlain"/>
        </a:bodyPr>
        <a:p>
          <a:pPr algn="ctr"/>
          <a:r>
            <a:rPr sz="3600" kern="10" spc="0">
              <a:ln w="9525" cmpd="sng">
                <a:noFill/>
              </a:ln>
              <a:solidFill>
                <a:srgbClr val="FFFFFF"/>
              </a:solidFill>
              <a:effectLst>
                <a:outerShdw dist="17960" dir="13500000" algn="ctr">
                  <a:srgbClr val="999999">
                    <a:alpha val="100000"/>
                  </a:srgbClr>
                </a:outerShdw>
              </a:effectLst>
              <a:latin typeface="Magneto"/>
              <a:cs typeface="Magneto"/>
            </a:rPr>
            <a:t>Prorrateo de IVA</a:t>
          </a:r>
        </a:p>
      </xdr:txBody>
    </xdr:sp>
    <xdr:clientData/>
  </xdr:twoCellAnchor>
  <xdr:twoCellAnchor editAs="oneCell">
    <xdr:from>
      <xdr:col>0</xdr:col>
      <xdr:colOff>428625</xdr:colOff>
      <xdr:row>5</xdr:row>
      <xdr:rowOff>19050</xdr:rowOff>
    </xdr:from>
    <xdr:to>
      <xdr:col>1</xdr:col>
      <xdr:colOff>38100</xdr:colOff>
      <xdr:row>22</xdr:row>
      <xdr:rowOff>733425</xdr:rowOff>
    </xdr:to>
    <xdr:pic>
      <xdr:nvPicPr>
        <xdr:cNvPr id="2" name="Picture 4"/>
        <xdr:cNvPicPr preferRelativeResize="1">
          <a:picLocks noChangeAspect="1"/>
        </xdr:cNvPicPr>
      </xdr:nvPicPr>
      <xdr:blipFill>
        <a:blip r:embed="rId1"/>
        <a:stretch>
          <a:fillRect/>
        </a:stretch>
      </xdr:blipFill>
      <xdr:spPr>
        <a:xfrm>
          <a:off x="428625" y="828675"/>
          <a:ext cx="1352550" cy="4657725"/>
        </a:xfrm>
        <a:prstGeom prst="rect">
          <a:avLst/>
        </a:prstGeom>
        <a:noFill/>
        <a:ln w="1" cmpd="sng">
          <a:noFill/>
        </a:ln>
      </xdr:spPr>
    </xdr:pic>
    <xdr:clientData/>
  </xdr:twoCellAnchor>
  <xdr:twoCellAnchor>
    <xdr:from>
      <xdr:col>0</xdr:col>
      <xdr:colOff>419100</xdr:colOff>
      <xdr:row>0</xdr:row>
      <xdr:rowOff>19050</xdr:rowOff>
    </xdr:from>
    <xdr:to>
      <xdr:col>7</xdr:col>
      <xdr:colOff>123825</xdr:colOff>
      <xdr:row>5</xdr:row>
      <xdr:rowOff>0</xdr:rowOff>
    </xdr:to>
    <xdr:pic>
      <xdr:nvPicPr>
        <xdr:cNvPr id="3" name="Picture 3" descr="LOGO"/>
        <xdr:cNvPicPr preferRelativeResize="1">
          <a:picLocks noChangeAspect="1"/>
        </xdr:cNvPicPr>
      </xdr:nvPicPr>
      <xdr:blipFill>
        <a:blip r:embed="rId2"/>
        <a:stretch>
          <a:fillRect/>
        </a:stretch>
      </xdr:blipFill>
      <xdr:spPr>
        <a:xfrm>
          <a:off x="419100" y="19050"/>
          <a:ext cx="10391775" cy="790575"/>
        </a:xfrm>
        <a:prstGeom prst="rect">
          <a:avLst/>
        </a:prstGeom>
        <a:noFill/>
        <a:ln w="9525" cmpd="sng">
          <a:noFill/>
        </a:ln>
      </xdr:spPr>
    </xdr:pic>
    <xdr:clientData fPrintsWithSheet="0"/>
  </xdr:twoCellAnchor>
  <xdr:twoCellAnchor>
    <xdr:from>
      <xdr:col>1</xdr:col>
      <xdr:colOff>885825</xdr:colOff>
      <xdr:row>2</xdr:row>
      <xdr:rowOff>28575</xdr:rowOff>
    </xdr:from>
    <xdr:to>
      <xdr:col>3</xdr:col>
      <xdr:colOff>447675</xdr:colOff>
      <xdr:row>4</xdr:row>
      <xdr:rowOff>0</xdr:rowOff>
    </xdr:to>
    <xdr:sp>
      <xdr:nvSpPr>
        <xdr:cNvPr id="4" name="WordArt 8"/>
        <xdr:cNvSpPr>
          <a:spLocks/>
        </xdr:cNvSpPr>
      </xdr:nvSpPr>
      <xdr:spPr>
        <a:xfrm>
          <a:off x="2628900" y="352425"/>
          <a:ext cx="5419725" cy="295275"/>
        </a:xfrm>
        <a:prstGeom prst="rect"/>
        <a:noFill/>
      </xdr:spPr>
      <xdr:txBody>
        <a:bodyPr fromWordArt="1" wrap="none" lIns="91440" tIns="45720" rIns="91440" bIns="45720">
          <a:prstTxWarp prst="textPlain"/>
        </a:bodyPr>
        <a:p>
          <a:pPr algn="ctr"/>
          <a:r>
            <a:rPr sz="3600" kern="10" spc="0">
              <a:ln w="9525" cmpd="sng">
                <a:noFill/>
              </a:ln>
              <a:solidFill>
                <a:srgbClr val="FFFFFF"/>
              </a:solidFill>
              <a:effectLst>
                <a:outerShdw dist="17960" dir="13500000" algn="ctr">
                  <a:srgbClr val="999999">
                    <a:alpha val="100000"/>
                  </a:srgbClr>
                </a:outerShdw>
              </a:effectLst>
              <a:latin typeface="Magneto"/>
              <a:cs typeface="Magneto"/>
            </a:rPr>
            <a:t>NORMAS RELACIONADAS</a:t>
          </a:r>
        </a:p>
      </xdr:txBody>
    </xdr:sp>
    <xdr:clientData/>
  </xdr:twoCellAnchor>
  <xdr:twoCellAnchor editAs="oneCell">
    <xdr:from>
      <xdr:col>0</xdr:col>
      <xdr:colOff>485775</xdr:colOff>
      <xdr:row>1</xdr:row>
      <xdr:rowOff>28575</xdr:rowOff>
    </xdr:from>
    <xdr:to>
      <xdr:col>0</xdr:col>
      <xdr:colOff>1095375</xdr:colOff>
      <xdr:row>4</xdr:row>
      <xdr:rowOff>123825</xdr:rowOff>
    </xdr:to>
    <xdr:pic>
      <xdr:nvPicPr>
        <xdr:cNvPr id="5" name="CommandButton1"/>
        <xdr:cNvPicPr preferRelativeResize="1">
          <a:picLocks noChangeAspect="1"/>
        </xdr:cNvPicPr>
      </xdr:nvPicPr>
      <xdr:blipFill>
        <a:blip r:embed="rId3"/>
        <a:stretch>
          <a:fillRect/>
        </a:stretch>
      </xdr:blipFill>
      <xdr:spPr>
        <a:xfrm>
          <a:off x="485775" y="190500"/>
          <a:ext cx="609600" cy="581025"/>
        </a:xfrm>
        <a:prstGeom prst="rect">
          <a:avLst/>
        </a:prstGeom>
        <a:noFill/>
        <a:ln w="9525" cmpd="sng">
          <a:noFill/>
        </a:ln>
      </xdr:spPr>
    </xdr:pic>
    <xdr:clientData fPrintsWithSheet="0"/>
  </xdr:twoCellAnchor>
  <xdr:twoCellAnchor editAs="oneCell">
    <xdr:from>
      <xdr:col>0</xdr:col>
      <xdr:colOff>1085850</xdr:colOff>
      <xdr:row>1</xdr:row>
      <xdr:rowOff>28575</xdr:rowOff>
    </xdr:from>
    <xdr:to>
      <xdr:col>0</xdr:col>
      <xdr:colOff>1695450</xdr:colOff>
      <xdr:row>4</xdr:row>
      <xdr:rowOff>123825</xdr:rowOff>
    </xdr:to>
    <xdr:pic>
      <xdr:nvPicPr>
        <xdr:cNvPr id="6" name="CommandButton2"/>
        <xdr:cNvPicPr preferRelativeResize="1">
          <a:picLocks noChangeAspect="1"/>
        </xdr:cNvPicPr>
      </xdr:nvPicPr>
      <xdr:blipFill>
        <a:blip r:embed="rId4"/>
        <a:stretch>
          <a:fillRect/>
        </a:stretch>
      </xdr:blipFill>
      <xdr:spPr>
        <a:xfrm>
          <a:off x="1085850" y="190500"/>
          <a:ext cx="6096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2</xdr:row>
      <xdr:rowOff>257175</xdr:rowOff>
    </xdr:from>
    <xdr:to>
      <xdr:col>5</xdr:col>
      <xdr:colOff>209550</xdr:colOff>
      <xdr:row>2</xdr:row>
      <xdr:rowOff>285750</xdr:rowOff>
    </xdr:to>
    <xdr:pic>
      <xdr:nvPicPr>
        <xdr:cNvPr id="1" name="Picture 33" descr="bann02.gif - 1 kb"/>
        <xdr:cNvPicPr preferRelativeResize="1">
          <a:picLocks noChangeAspect="1"/>
        </xdr:cNvPicPr>
      </xdr:nvPicPr>
      <xdr:blipFill>
        <a:blip r:embed="rId1"/>
        <a:stretch>
          <a:fillRect/>
        </a:stretch>
      </xdr:blipFill>
      <xdr:spPr>
        <a:xfrm>
          <a:off x="552450" y="476250"/>
          <a:ext cx="4791075" cy="28575"/>
        </a:xfrm>
        <a:prstGeom prst="rect">
          <a:avLst/>
        </a:prstGeom>
        <a:noFill/>
        <a:ln w="9525" cmpd="sng">
          <a:noFill/>
        </a:ln>
      </xdr:spPr>
    </xdr:pic>
    <xdr:clientData/>
  </xdr:twoCellAnchor>
  <xdr:twoCellAnchor>
    <xdr:from>
      <xdr:col>1</xdr:col>
      <xdr:colOff>47625</xdr:colOff>
      <xdr:row>0</xdr:row>
      <xdr:rowOff>19050</xdr:rowOff>
    </xdr:from>
    <xdr:to>
      <xdr:col>255</xdr:col>
      <xdr:colOff>0</xdr:colOff>
      <xdr:row>5</xdr:row>
      <xdr:rowOff>0</xdr:rowOff>
    </xdr:to>
    <xdr:pic>
      <xdr:nvPicPr>
        <xdr:cNvPr id="2" name="Picture 27" descr="LOGO"/>
        <xdr:cNvPicPr preferRelativeResize="1">
          <a:picLocks noChangeAspect="1"/>
        </xdr:cNvPicPr>
      </xdr:nvPicPr>
      <xdr:blipFill>
        <a:blip r:embed="rId2"/>
        <a:stretch>
          <a:fillRect/>
        </a:stretch>
      </xdr:blipFill>
      <xdr:spPr>
        <a:xfrm>
          <a:off x="114300" y="19050"/>
          <a:ext cx="8220075" cy="771525"/>
        </a:xfrm>
        <a:prstGeom prst="rect">
          <a:avLst/>
        </a:prstGeom>
        <a:noFill/>
        <a:ln w="9525" cmpd="sng">
          <a:noFill/>
        </a:ln>
      </xdr:spPr>
    </xdr:pic>
    <xdr:clientData fPrintsWithSheet="0"/>
  </xdr:twoCellAnchor>
  <xdr:twoCellAnchor editAs="oneCell">
    <xdr:from>
      <xdr:col>2</xdr:col>
      <xdr:colOff>0</xdr:colOff>
      <xdr:row>1</xdr:row>
      <xdr:rowOff>57150</xdr:rowOff>
    </xdr:from>
    <xdr:to>
      <xdr:col>2</xdr:col>
      <xdr:colOff>609600</xdr:colOff>
      <xdr:row>4</xdr:row>
      <xdr:rowOff>28575</xdr:rowOff>
    </xdr:to>
    <xdr:pic>
      <xdr:nvPicPr>
        <xdr:cNvPr id="3" name="CommandButton1"/>
        <xdr:cNvPicPr preferRelativeResize="1">
          <a:picLocks noChangeAspect="1"/>
        </xdr:cNvPicPr>
      </xdr:nvPicPr>
      <xdr:blipFill>
        <a:blip r:embed="rId3"/>
        <a:stretch>
          <a:fillRect/>
        </a:stretch>
      </xdr:blipFill>
      <xdr:spPr>
        <a:xfrm>
          <a:off x="114300" y="114300"/>
          <a:ext cx="609600" cy="581025"/>
        </a:xfrm>
        <a:prstGeom prst="rect">
          <a:avLst/>
        </a:prstGeom>
        <a:noFill/>
        <a:ln w="9525" cmpd="sng">
          <a:noFill/>
        </a:ln>
      </xdr:spPr>
    </xdr:pic>
    <xdr:clientData fPrintsWithSheet="0"/>
  </xdr:twoCellAnchor>
  <xdr:twoCellAnchor editAs="oneCell">
    <xdr:from>
      <xdr:col>2</xdr:col>
      <xdr:colOff>1200150</xdr:colOff>
      <xdr:row>1</xdr:row>
      <xdr:rowOff>57150</xdr:rowOff>
    </xdr:from>
    <xdr:to>
      <xdr:col>2</xdr:col>
      <xdr:colOff>1809750</xdr:colOff>
      <xdr:row>4</xdr:row>
      <xdr:rowOff>28575</xdr:rowOff>
    </xdr:to>
    <xdr:pic>
      <xdr:nvPicPr>
        <xdr:cNvPr id="4" name="CommandButton2"/>
        <xdr:cNvPicPr preferRelativeResize="1">
          <a:picLocks noChangeAspect="1"/>
        </xdr:cNvPicPr>
      </xdr:nvPicPr>
      <xdr:blipFill>
        <a:blip r:embed="rId4"/>
        <a:stretch>
          <a:fillRect/>
        </a:stretch>
      </xdr:blipFill>
      <xdr:spPr>
        <a:xfrm>
          <a:off x="1314450" y="114300"/>
          <a:ext cx="609600" cy="581025"/>
        </a:xfrm>
        <a:prstGeom prst="rect">
          <a:avLst/>
        </a:prstGeom>
        <a:noFill/>
        <a:ln w="9525" cmpd="sng">
          <a:noFill/>
        </a:ln>
      </xdr:spPr>
    </xdr:pic>
    <xdr:clientData fPrintsWithSheet="0"/>
  </xdr:twoCellAnchor>
  <xdr:twoCellAnchor editAs="oneCell">
    <xdr:from>
      <xdr:col>2</xdr:col>
      <xdr:colOff>1800225</xdr:colOff>
      <xdr:row>1</xdr:row>
      <xdr:rowOff>57150</xdr:rowOff>
    </xdr:from>
    <xdr:to>
      <xdr:col>2</xdr:col>
      <xdr:colOff>2409825</xdr:colOff>
      <xdr:row>4</xdr:row>
      <xdr:rowOff>28575</xdr:rowOff>
    </xdr:to>
    <xdr:pic>
      <xdr:nvPicPr>
        <xdr:cNvPr id="5" name="CommandButton3"/>
        <xdr:cNvPicPr preferRelativeResize="1">
          <a:picLocks noChangeAspect="1"/>
        </xdr:cNvPicPr>
      </xdr:nvPicPr>
      <xdr:blipFill>
        <a:blip r:embed="rId5"/>
        <a:stretch>
          <a:fillRect/>
        </a:stretch>
      </xdr:blipFill>
      <xdr:spPr>
        <a:xfrm>
          <a:off x="1914525" y="114300"/>
          <a:ext cx="609600" cy="581025"/>
        </a:xfrm>
        <a:prstGeom prst="rect">
          <a:avLst/>
        </a:prstGeom>
        <a:noFill/>
        <a:ln w="9525" cmpd="sng">
          <a:noFill/>
        </a:ln>
      </xdr:spPr>
    </xdr:pic>
    <xdr:clientData fPrintsWithSheet="0"/>
  </xdr:twoCellAnchor>
  <xdr:twoCellAnchor editAs="oneCell">
    <xdr:from>
      <xdr:col>2</xdr:col>
      <xdr:colOff>600075</xdr:colOff>
      <xdr:row>1</xdr:row>
      <xdr:rowOff>57150</xdr:rowOff>
    </xdr:from>
    <xdr:to>
      <xdr:col>2</xdr:col>
      <xdr:colOff>1209675</xdr:colOff>
      <xdr:row>4</xdr:row>
      <xdr:rowOff>28575</xdr:rowOff>
    </xdr:to>
    <xdr:pic>
      <xdr:nvPicPr>
        <xdr:cNvPr id="6" name="CommandButton4"/>
        <xdr:cNvPicPr preferRelativeResize="1">
          <a:picLocks noChangeAspect="1"/>
        </xdr:cNvPicPr>
      </xdr:nvPicPr>
      <xdr:blipFill>
        <a:blip r:embed="rId6"/>
        <a:stretch>
          <a:fillRect/>
        </a:stretch>
      </xdr:blipFill>
      <xdr:spPr>
        <a:xfrm>
          <a:off x="714375" y="114300"/>
          <a:ext cx="609600" cy="5810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28</xdr:row>
      <xdr:rowOff>47625</xdr:rowOff>
    </xdr:from>
    <xdr:to>
      <xdr:col>2</xdr:col>
      <xdr:colOff>704850</xdr:colOff>
      <xdr:row>30</xdr:row>
      <xdr:rowOff>28575</xdr:rowOff>
    </xdr:to>
    <xdr:pic>
      <xdr:nvPicPr>
        <xdr:cNvPr id="1" name="Picture 1" descr="icono737"/>
        <xdr:cNvPicPr preferRelativeResize="1">
          <a:picLocks noChangeAspect="1"/>
        </xdr:cNvPicPr>
      </xdr:nvPicPr>
      <xdr:blipFill>
        <a:blip r:embed="rId1"/>
        <a:stretch>
          <a:fillRect/>
        </a:stretch>
      </xdr:blipFill>
      <xdr:spPr>
        <a:xfrm>
          <a:off x="1933575" y="4819650"/>
          <a:ext cx="314325" cy="304800"/>
        </a:xfrm>
        <a:prstGeom prst="rect">
          <a:avLst/>
        </a:prstGeom>
        <a:noFill/>
        <a:ln w="9525" cmpd="sng">
          <a:noFill/>
        </a:ln>
      </xdr:spPr>
    </xdr:pic>
    <xdr:clientData/>
  </xdr:twoCellAnchor>
  <xdr:twoCellAnchor editAs="oneCell">
    <xdr:from>
      <xdr:col>0</xdr:col>
      <xdr:colOff>476250</xdr:colOff>
      <xdr:row>3</xdr:row>
      <xdr:rowOff>133350</xdr:rowOff>
    </xdr:from>
    <xdr:to>
      <xdr:col>2</xdr:col>
      <xdr:colOff>390525</xdr:colOff>
      <xdr:row>30</xdr:row>
      <xdr:rowOff>19050</xdr:rowOff>
    </xdr:to>
    <xdr:pic>
      <xdr:nvPicPr>
        <xdr:cNvPr id="2" name="Picture 2"/>
        <xdr:cNvPicPr preferRelativeResize="1">
          <a:picLocks noChangeAspect="1"/>
        </xdr:cNvPicPr>
      </xdr:nvPicPr>
      <xdr:blipFill>
        <a:blip r:embed="rId2"/>
        <a:stretch>
          <a:fillRect/>
        </a:stretch>
      </xdr:blipFill>
      <xdr:spPr>
        <a:xfrm>
          <a:off x="476250" y="828675"/>
          <a:ext cx="1457325" cy="4286250"/>
        </a:xfrm>
        <a:prstGeom prst="rect">
          <a:avLst/>
        </a:prstGeom>
        <a:noFill/>
        <a:ln w="1" cmpd="sng">
          <a:noFill/>
        </a:ln>
      </xdr:spPr>
    </xdr:pic>
    <xdr:clientData/>
  </xdr:twoCellAnchor>
  <xdr:twoCellAnchor>
    <xdr:from>
      <xdr:col>0</xdr:col>
      <xdr:colOff>47625</xdr:colOff>
      <xdr:row>0</xdr:row>
      <xdr:rowOff>66675</xdr:rowOff>
    </xdr:from>
    <xdr:to>
      <xdr:col>0</xdr:col>
      <xdr:colOff>400050</xdr:colOff>
      <xdr:row>30</xdr:row>
      <xdr:rowOff>66675</xdr:rowOff>
    </xdr:to>
    <xdr:sp>
      <xdr:nvSpPr>
        <xdr:cNvPr id="3" name="WordArt 3"/>
        <xdr:cNvSpPr>
          <a:spLocks/>
        </xdr:cNvSpPr>
      </xdr:nvSpPr>
      <xdr:spPr>
        <a:xfrm rot="16200000">
          <a:off x="47625" y="66675"/>
          <a:ext cx="352425" cy="5095875"/>
        </a:xfrm>
        <a:prstGeom prst="rect"/>
        <a:noFill/>
      </xdr:spPr>
      <xdr:txBody>
        <a:bodyPr fromWordArt="1" wrap="none" lIns="91440" tIns="45720" rIns="91440" bIns="45720">
          <a:prstTxWarp prst="textPlain"/>
        </a:bodyPr>
        <a:p>
          <a:pPr algn="ctr"/>
          <a:r>
            <a:rPr sz="3600" kern="10" spc="0">
              <a:ln w="9525" cmpd="sng">
                <a:noFill/>
              </a:ln>
              <a:solidFill>
                <a:srgbClr val="FFFFFF"/>
              </a:solidFill>
              <a:effectLst>
                <a:outerShdw dist="17960" dir="13500000" algn="ctr">
                  <a:srgbClr val="999999">
                    <a:alpha val="100000"/>
                  </a:srgbClr>
                </a:outerShdw>
              </a:effectLst>
              <a:latin typeface="Magneto"/>
              <a:cs typeface="Magneto"/>
            </a:rPr>
            <a:t>Contactos</a:t>
          </a:r>
        </a:p>
      </xdr:txBody>
    </xdr:sp>
    <xdr:clientData/>
  </xdr:twoCellAnchor>
  <xdr:twoCellAnchor>
    <xdr:from>
      <xdr:col>2</xdr:col>
      <xdr:colOff>428625</xdr:colOff>
      <xdr:row>12</xdr:row>
      <xdr:rowOff>85725</xdr:rowOff>
    </xdr:from>
    <xdr:to>
      <xdr:col>7</xdr:col>
      <xdr:colOff>638175</xdr:colOff>
      <xdr:row>25</xdr:row>
      <xdr:rowOff>47625</xdr:rowOff>
    </xdr:to>
    <xdr:sp>
      <xdr:nvSpPr>
        <xdr:cNvPr id="4" name="Text Box 8"/>
        <xdr:cNvSpPr txBox="1">
          <a:spLocks noChangeArrowheads="1"/>
        </xdr:cNvSpPr>
      </xdr:nvSpPr>
      <xdr:spPr>
        <a:xfrm>
          <a:off x="1971675" y="2238375"/>
          <a:ext cx="4067175" cy="2095500"/>
        </a:xfrm>
        <a:prstGeom prst="rect">
          <a:avLst/>
        </a:prstGeom>
        <a:noFill/>
        <a:ln w="9525" cmpd="sng">
          <a:noFill/>
        </a:ln>
      </xdr:spPr>
      <xdr:txBody>
        <a:bodyPr vertOverflow="clip" wrap="square" lIns="36576" tIns="22860" rIns="0" bIns="0"/>
        <a:p>
          <a:pPr algn="l">
            <a:defRPr/>
          </a:pPr>
          <a:r>
            <a:rPr lang="en-US" cap="none" sz="900" b="0" i="0" u="none" baseline="0">
              <a:solidFill>
                <a:srgbClr val="FF6600"/>
              </a:solidFill>
              <a:latin typeface="Verdana"/>
              <a:ea typeface="Verdana"/>
              <a:cs typeface="Verdana"/>
            </a:rPr>
            <a:t>Créditos
</a:t>
          </a:r>
          <a:r>
            <a:rPr lang="en-US" cap="none" sz="900" b="0" i="0" u="none" baseline="0">
              <a:solidFill>
                <a:srgbClr val="FF6600"/>
              </a:solidFill>
              <a:latin typeface="Verdana"/>
              <a:ea typeface="Verdana"/>
              <a:cs typeface="Verdana"/>
            </a:rPr>
            <a:t>
</a:t>
          </a:r>
          <a:r>
            <a:rPr lang="en-US" cap="none" sz="900" b="0" i="0" u="none" baseline="0">
              <a:solidFill>
                <a:srgbClr val="FF6600"/>
              </a:solidFill>
              <a:latin typeface="Verdana"/>
              <a:ea typeface="Verdana"/>
              <a:cs typeface="Verdana"/>
            </a:rPr>
            <a:t>William Dussan Salazar
</a:t>
          </a:r>
          <a:r>
            <a:rPr lang="en-US" cap="none" sz="900" b="0" i="0" u="none" baseline="0">
              <a:solidFill>
                <a:srgbClr val="FF6600"/>
              </a:solidFill>
              <a:latin typeface="Verdana"/>
              <a:ea typeface="Verdana"/>
              <a:cs typeface="Verdana"/>
            </a:rPr>
            <a:t>      wildussan@hotmail.com
</a:t>
          </a:r>
          <a:r>
            <a:rPr lang="en-US" cap="none" sz="900" b="0" i="0" u="none" baseline="0">
              <a:solidFill>
                <a:srgbClr val="FF6600"/>
              </a:solidFill>
              <a:latin typeface="Verdana"/>
              <a:ea typeface="Verdana"/>
              <a:cs typeface="Verdana"/>
            </a:rPr>
            <a:t>      Socio DHVG Consulting SAS
</a:t>
          </a:r>
          <a:r>
            <a:rPr lang="en-US" cap="none" sz="900" b="0" i="0" u="none" baseline="0">
              <a:solidFill>
                <a:srgbClr val="FF6600"/>
              </a:solidFill>
              <a:latin typeface="Verdana"/>
              <a:ea typeface="Verdana"/>
              <a:cs typeface="Verdana"/>
            </a:rPr>
            <a:t>      310 324 1782
</a:t>
          </a:r>
          <a:r>
            <a:rPr lang="en-US" cap="none" sz="900" b="0" i="0" u="none" baseline="0">
              <a:solidFill>
                <a:srgbClr val="FF6600"/>
              </a:solidFill>
              <a:latin typeface="Verdana"/>
              <a:ea typeface="Verdana"/>
              <a:cs typeface="Verdana"/>
            </a:rPr>
            <a:t>
</a:t>
          </a:r>
          <a:r>
            <a:rPr lang="en-US" cap="none" sz="900" b="0" i="0" u="none" baseline="0">
              <a:solidFill>
                <a:srgbClr val="FF6600"/>
              </a:solidFill>
              <a:latin typeface="Verdana"/>
              <a:ea typeface="Verdana"/>
              <a:cs typeface="Verdana"/>
            </a:rPr>
            <a:t>Leonardo Varón García
</a:t>
          </a:r>
          <a:r>
            <a:rPr lang="en-US" cap="none" sz="900" b="0" i="0" u="none" baseline="0">
              <a:solidFill>
                <a:srgbClr val="FF6600"/>
              </a:solidFill>
              <a:latin typeface="Verdana"/>
              <a:ea typeface="Verdana"/>
              <a:cs typeface="Verdana"/>
            </a:rPr>
            <a:t>       leovarong@yahoo.com
</a:t>
          </a:r>
          <a:r>
            <a:rPr lang="en-US" cap="none" sz="900" b="0" i="0" u="none" baseline="0">
              <a:solidFill>
                <a:srgbClr val="FF6600"/>
              </a:solidFill>
              <a:latin typeface="Verdana"/>
              <a:ea typeface="Verdana"/>
              <a:cs typeface="Verdana"/>
            </a:rPr>
            <a:t>       </a:t>
          </a:r>
          <a:r>
            <a:rPr lang="en-US" cap="none" sz="1000" b="0" i="0" u="none" baseline="0">
              <a:solidFill>
                <a:srgbClr val="FF6600"/>
              </a:solidFill>
              <a:latin typeface="Calibri"/>
              <a:ea typeface="Calibri"/>
              <a:cs typeface="Calibri"/>
            </a:rPr>
            <a:t>Socio DHVG Consulting SAS</a:t>
          </a:r>
          <a:r>
            <a:rPr lang="en-US" cap="none" sz="900" b="0" i="0" u="none" baseline="0">
              <a:solidFill>
                <a:srgbClr val="FF6600"/>
              </a:solidFill>
              <a:latin typeface="Verdana"/>
              <a:ea typeface="Verdana"/>
              <a:cs typeface="Verdana"/>
            </a:rPr>
            <a:t>
</a:t>
          </a:r>
          <a:r>
            <a:rPr lang="en-US" cap="none" sz="900" b="0" i="0" u="none" baseline="0">
              <a:solidFill>
                <a:srgbClr val="FF6600"/>
              </a:solidFill>
              <a:latin typeface="Verdana"/>
              <a:ea typeface="Verdana"/>
              <a:cs typeface="Verdana"/>
            </a:rPr>
            <a:t>       346 435 1184
</a:t>
          </a:r>
          <a:r>
            <a:rPr lang="en-US" cap="none" sz="900" b="0" i="0" u="none" baseline="0">
              <a:solidFill>
                <a:srgbClr val="FF6600"/>
              </a:solidFill>
              <a:latin typeface="Verdana"/>
              <a:ea typeface="Verdana"/>
              <a:cs typeface="Verdana"/>
            </a:rPr>
            <a:t>
</a:t>
          </a:r>
          <a:r>
            <a:rPr lang="en-US" cap="none" sz="900" b="0" i="0" u="none" baseline="0">
              <a:solidFill>
                <a:srgbClr val="FF6600"/>
              </a:solidFill>
              <a:latin typeface="Verdana"/>
              <a:ea typeface="Verdana"/>
              <a:cs typeface="Verdana"/>
            </a:rPr>
            <a:t>www.dhvgconsult.com</a:t>
          </a:r>
        </a:p>
      </xdr:txBody>
    </xdr:sp>
    <xdr:clientData/>
  </xdr:twoCellAnchor>
  <xdr:twoCellAnchor>
    <xdr:from>
      <xdr:col>0</xdr:col>
      <xdr:colOff>476250</xdr:colOff>
      <xdr:row>0</xdr:row>
      <xdr:rowOff>38100</xdr:rowOff>
    </xdr:from>
    <xdr:to>
      <xdr:col>8</xdr:col>
      <xdr:colOff>104775</xdr:colOff>
      <xdr:row>3</xdr:row>
      <xdr:rowOff>114300</xdr:rowOff>
    </xdr:to>
    <xdr:pic>
      <xdr:nvPicPr>
        <xdr:cNvPr id="5" name="Picture 11" descr="LOGO"/>
        <xdr:cNvPicPr preferRelativeResize="1">
          <a:picLocks noChangeAspect="1"/>
        </xdr:cNvPicPr>
      </xdr:nvPicPr>
      <xdr:blipFill>
        <a:blip r:embed="rId3"/>
        <a:stretch>
          <a:fillRect/>
        </a:stretch>
      </xdr:blipFill>
      <xdr:spPr>
        <a:xfrm>
          <a:off x="476250" y="38100"/>
          <a:ext cx="5800725" cy="771525"/>
        </a:xfrm>
        <a:prstGeom prst="rect">
          <a:avLst/>
        </a:prstGeom>
        <a:noFill/>
        <a:ln w="9525" cmpd="sng">
          <a:noFill/>
        </a:ln>
      </xdr:spPr>
    </xdr:pic>
    <xdr:clientData fPrintsWithSheet="0"/>
  </xdr:twoCellAnchor>
  <xdr:twoCellAnchor editAs="oneCell">
    <xdr:from>
      <xdr:col>2</xdr:col>
      <xdr:colOff>466725</xdr:colOff>
      <xdr:row>4</xdr:row>
      <xdr:rowOff>152400</xdr:rowOff>
    </xdr:from>
    <xdr:to>
      <xdr:col>5</xdr:col>
      <xdr:colOff>381000</xdr:colOff>
      <xdr:row>9</xdr:row>
      <xdr:rowOff>114300</xdr:rowOff>
    </xdr:to>
    <xdr:pic>
      <xdr:nvPicPr>
        <xdr:cNvPr id="6" name="1 Imagen"/>
        <xdr:cNvPicPr preferRelativeResize="1">
          <a:picLocks noChangeAspect="1"/>
        </xdr:cNvPicPr>
      </xdr:nvPicPr>
      <xdr:blipFill>
        <a:blip r:embed="rId4"/>
        <a:stretch>
          <a:fillRect/>
        </a:stretch>
      </xdr:blipFill>
      <xdr:spPr>
        <a:xfrm>
          <a:off x="2009775" y="1009650"/>
          <a:ext cx="2228850" cy="771525"/>
        </a:xfrm>
        <a:prstGeom prst="rect">
          <a:avLst/>
        </a:prstGeom>
        <a:noFill/>
        <a:ln w="9525" cmpd="sng">
          <a:noFill/>
        </a:ln>
      </xdr:spPr>
    </xdr:pic>
    <xdr:clientData/>
  </xdr:twoCellAnchor>
  <xdr:twoCellAnchor editAs="oneCell">
    <xdr:from>
      <xdr:col>0</xdr:col>
      <xdr:colOff>552450</xdr:colOff>
      <xdr:row>0</xdr:row>
      <xdr:rowOff>114300</xdr:rowOff>
    </xdr:from>
    <xdr:to>
      <xdr:col>1</xdr:col>
      <xdr:colOff>390525</xdr:colOff>
      <xdr:row>3</xdr:row>
      <xdr:rowOff>0</xdr:rowOff>
    </xdr:to>
    <xdr:pic>
      <xdr:nvPicPr>
        <xdr:cNvPr id="7" name="CommandButton1"/>
        <xdr:cNvPicPr preferRelativeResize="1">
          <a:picLocks noChangeAspect="1"/>
        </xdr:cNvPicPr>
      </xdr:nvPicPr>
      <xdr:blipFill>
        <a:blip r:embed="rId5"/>
        <a:stretch>
          <a:fillRect/>
        </a:stretch>
      </xdr:blipFill>
      <xdr:spPr>
        <a:xfrm>
          <a:off x="552450" y="114300"/>
          <a:ext cx="609600" cy="581025"/>
        </a:xfrm>
        <a:prstGeom prst="rect">
          <a:avLst/>
        </a:prstGeom>
        <a:noFill/>
        <a:ln w="9525" cmpd="sng">
          <a:noFill/>
        </a:ln>
      </xdr:spPr>
    </xdr:pic>
    <xdr:clientData fPrintsWithSheet="0"/>
  </xdr:twoCellAnchor>
  <xdr:twoCellAnchor editAs="oneCell">
    <xdr:from>
      <xdr:col>1</xdr:col>
      <xdr:colOff>390525</xdr:colOff>
      <xdr:row>0</xdr:row>
      <xdr:rowOff>114300</xdr:rowOff>
    </xdr:from>
    <xdr:to>
      <xdr:col>2</xdr:col>
      <xdr:colOff>228600</xdr:colOff>
      <xdr:row>3</xdr:row>
      <xdr:rowOff>0</xdr:rowOff>
    </xdr:to>
    <xdr:pic>
      <xdr:nvPicPr>
        <xdr:cNvPr id="8" name="CommandButton2"/>
        <xdr:cNvPicPr preferRelativeResize="1">
          <a:picLocks noChangeAspect="1"/>
        </xdr:cNvPicPr>
      </xdr:nvPicPr>
      <xdr:blipFill>
        <a:blip r:embed="rId6"/>
        <a:stretch>
          <a:fillRect/>
        </a:stretch>
      </xdr:blipFill>
      <xdr:spPr>
        <a:xfrm>
          <a:off x="1162050" y="114300"/>
          <a:ext cx="6096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B2:Q72"/>
  <sheetViews>
    <sheetView showGridLines="0" tabSelected="1" defaultGridColor="0" zoomScale="90" zoomScaleNormal="90" zoomScalePageLayoutView="0" colorId="22" workbookViewId="0" topLeftCell="B1">
      <pane ySplit="7" topLeftCell="A8" activePane="bottomLeft" state="frozen"/>
      <selection pane="topLeft" activeCell="A1" sqref="A1"/>
      <selection pane="bottomLeft" activeCell="F37" sqref="F37"/>
    </sheetView>
  </sheetViews>
  <sheetFormatPr defaultColWidth="0" defaultRowHeight="12.75" zeroHeight="1"/>
  <cols>
    <col min="1" max="1" width="1.7109375" style="1" customWidth="1"/>
    <col min="2" max="2" width="2.28125" style="1" customWidth="1"/>
    <col min="3" max="3" width="38.7109375" style="1" customWidth="1"/>
    <col min="4" max="4" width="26.28125" style="1" customWidth="1"/>
    <col min="5" max="5" width="12.8515625" style="1" bestFit="1" customWidth="1"/>
    <col min="6" max="6" width="24.7109375" style="1" customWidth="1"/>
    <col min="7" max="7" width="14.140625" style="1" customWidth="1"/>
    <col min="8" max="8" width="5.8515625" style="1" customWidth="1"/>
    <col min="9" max="9" width="2.57421875" style="1" customWidth="1"/>
    <col min="10" max="10" width="31.421875" style="1" customWidth="1"/>
    <col min="11" max="11" width="19.8515625" style="1" customWidth="1"/>
    <col min="12" max="12" width="23.57421875" style="1" customWidth="1"/>
    <col min="13" max="13" width="5.00390625" style="1" customWidth="1"/>
    <col min="14" max="14" width="4.28125" style="1" customWidth="1"/>
    <col min="15" max="15" width="11.421875" style="1" customWidth="1"/>
    <col min="16" max="16384" width="0" style="1" hidden="1" customWidth="1"/>
  </cols>
  <sheetData>
    <row r="1" ht="4.5" customHeight="1"/>
    <row r="2" spans="2:17" ht="12.75">
      <c r="B2" s="17"/>
      <c r="C2" s="7"/>
      <c r="D2" s="7"/>
      <c r="E2" s="7"/>
      <c r="F2" s="7"/>
      <c r="G2" s="7"/>
      <c r="H2" s="5"/>
      <c r="I2" s="18"/>
      <c r="J2" s="18"/>
      <c r="K2" s="5"/>
      <c r="L2" s="5"/>
      <c r="M2" s="5"/>
      <c r="N2" s="5"/>
      <c r="O2" s="5"/>
      <c r="P2" s="5"/>
      <c r="Q2" s="5"/>
    </row>
    <row r="3" spans="2:17" ht="12.75">
      <c r="B3" s="17"/>
      <c r="C3" s="7"/>
      <c r="D3" s="7"/>
      <c r="E3" s="7"/>
      <c r="F3" s="7"/>
      <c r="G3" s="7"/>
      <c r="H3" s="5"/>
      <c r="I3" s="18"/>
      <c r="J3" s="18"/>
      <c r="K3" s="5"/>
      <c r="L3" s="5"/>
      <c r="M3" s="5"/>
      <c r="N3" s="5"/>
      <c r="O3" s="5"/>
      <c r="P3" s="5"/>
      <c r="Q3" s="5"/>
    </row>
    <row r="4" spans="2:17" ht="12.75">
      <c r="B4" s="17"/>
      <c r="C4" s="7"/>
      <c r="D4" s="7"/>
      <c r="E4" s="7"/>
      <c r="F4" s="7"/>
      <c r="G4" s="7"/>
      <c r="H4" s="5"/>
      <c r="I4" s="18"/>
      <c r="J4" s="18"/>
      <c r="K4" s="5"/>
      <c r="L4" s="5"/>
      <c r="M4" s="5"/>
      <c r="N4" s="5"/>
      <c r="O4" s="5"/>
      <c r="P4" s="5"/>
      <c r="Q4" s="5"/>
    </row>
    <row r="5" spans="2:17" ht="12.75">
      <c r="B5" s="17"/>
      <c r="C5" s="7"/>
      <c r="D5" s="7"/>
      <c r="E5" s="7"/>
      <c r="F5" s="7"/>
      <c r="G5" s="7"/>
      <c r="H5" s="18"/>
      <c r="I5" s="18"/>
      <c r="J5" s="18"/>
      <c r="K5" s="18"/>
      <c r="L5" s="18"/>
      <c r="M5" s="18"/>
      <c r="N5" s="5"/>
      <c r="O5" s="5"/>
      <c r="P5" s="5"/>
      <c r="Q5" s="5"/>
    </row>
    <row r="6" spans="2:17" ht="12.75">
      <c r="B6" s="17"/>
      <c r="C6" s="7"/>
      <c r="D6" s="7"/>
      <c r="E6" s="7"/>
      <c r="F6" s="7"/>
      <c r="G6" s="7"/>
      <c r="H6" s="18"/>
      <c r="I6" s="18"/>
      <c r="J6" s="18"/>
      <c r="K6" s="18"/>
      <c r="L6" s="18"/>
      <c r="M6" s="18"/>
      <c r="N6" s="5"/>
      <c r="O6" s="5"/>
      <c r="P6" s="5"/>
      <c r="Q6" s="5"/>
    </row>
    <row r="7" spans="2:17" ht="4.5" customHeight="1">
      <c r="B7" s="17"/>
      <c r="C7" s="8"/>
      <c r="D7" s="7"/>
      <c r="E7" s="7"/>
      <c r="F7" s="7"/>
      <c r="G7" s="7"/>
      <c r="H7" s="18"/>
      <c r="I7" s="18"/>
      <c r="J7" s="18"/>
      <c r="K7" s="18"/>
      <c r="L7" s="18"/>
      <c r="M7" s="18"/>
      <c r="N7" s="5"/>
      <c r="O7" s="5"/>
      <c r="P7" s="5"/>
      <c r="Q7" s="5"/>
    </row>
    <row r="8" spans="8:13" ht="6.75" customHeight="1" thickBot="1">
      <c r="H8" s="9"/>
      <c r="I8" s="9"/>
      <c r="J8" s="9"/>
      <c r="K8" s="9"/>
      <c r="L8" s="9"/>
      <c r="M8" s="9"/>
    </row>
    <row r="9" spans="3:13" ht="13.5" thickBot="1">
      <c r="C9" s="36"/>
      <c r="D9" s="63" t="s">
        <v>49</v>
      </c>
      <c r="E9" s="121" t="s">
        <v>25</v>
      </c>
      <c r="F9" s="122"/>
      <c r="G9" s="123"/>
      <c r="H9" s="9"/>
      <c r="I9" s="9"/>
      <c r="J9" s="9"/>
      <c r="K9" s="9"/>
      <c r="L9" s="9"/>
      <c r="M9" s="18"/>
    </row>
    <row r="10" spans="3:13" ht="13.5" thickBot="1">
      <c r="C10" s="36"/>
      <c r="D10" s="62" t="s">
        <v>53</v>
      </c>
      <c r="E10" s="124" t="s">
        <v>55</v>
      </c>
      <c r="F10" s="124"/>
      <c r="G10" s="125"/>
      <c r="H10" s="9"/>
      <c r="I10" s="9"/>
      <c r="J10" s="9"/>
      <c r="K10" s="9"/>
      <c r="L10" s="9"/>
      <c r="M10" s="18"/>
    </row>
    <row r="11" spans="3:13" ht="18.75" thickBot="1">
      <c r="C11" s="16"/>
      <c r="D11" s="16"/>
      <c r="E11" s="16"/>
      <c r="F11" s="16"/>
      <c r="G11" s="16"/>
      <c r="H11" s="9"/>
      <c r="I11" s="9"/>
      <c r="J11" s="120"/>
      <c r="K11" s="120"/>
      <c r="L11" s="120"/>
      <c r="M11" s="18"/>
    </row>
    <row r="12" spans="3:14" ht="29.25" customHeight="1" thickBot="1" thickTop="1">
      <c r="C12" s="33" t="s">
        <v>34</v>
      </c>
      <c r="D12" s="34" t="s">
        <v>35</v>
      </c>
      <c r="E12" s="34" t="s">
        <v>31</v>
      </c>
      <c r="F12" s="80" t="s">
        <v>36</v>
      </c>
      <c r="G12" s="39" t="s">
        <v>6</v>
      </c>
      <c r="H12" s="9"/>
      <c r="I12" s="40"/>
      <c r="J12" s="126"/>
      <c r="K12" s="126"/>
      <c r="L12" s="127"/>
      <c r="M12" s="76"/>
      <c r="N12" s="9"/>
    </row>
    <row r="13" spans="3:14" ht="5.25" customHeight="1">
      <c r="C13" s="31"/>
      <c r="D13" s="31"/>
      <c r="E13" s="31"/>
      <c r="F13" s="31"/>
      <c r="G13" s="31"/>
      <c r="H13" s="18"/>
      <c r="I13" s="41"/>
      <c r="J13" s="9"/>
      <c r="K13" s="9"/>
      <c r="L13" s="44"/>
      <c r="M13" s="76"/>
      <c r="N13" s="9"/>
    </row>
    <row r="14" spans="3:14" ht="18" customHeight="1">
      <c r="C14" s="86" t="s">
        <v>29</v>
      </c>
      <c r="D14" s="45"/>
      <c r="E14" s="74">
        <v>0.05</v>
      </c>
      <c r="F14" s="75">
        <f>IF(D14=0,(""),(D14*E14))</f>
      </c>
      <c r="G14" s="103">
        <f>IF(D14=0,(0),(D14/($D$26-$D$25)))</f>
        <v>0</v>
      </c>
      <c r="H14" s="9"/>
      <c r="I14" s="41"/>
      <c r="J14" s="98" t="s">
        <v>51</v>
      </c>
      <c r="K14" s="99" t="s">
        <v>52</v>
      </c>
      <c r="L14" s="100" t="s">
        <v>64</v>
      </c>
      <c r="M14" s="42"/>
      <c r="N14" s="9"/>
    </row>
    <row r="15" spans="3:14" ht="18" customHeight="1">
      <c r="C15" s="86" t="s">
        <v>95</v>
      </c>
      <c r="D15" s="45"/>
      <c r="E15" s="74">
        <v>0.19</v>
      </c>
      <c r="F15" s="75">
        <f>IF(D15=0,(""),(D15*E15))</f>
      </c>
      <c r="G15" s="103">
        <f>IF(D15=0,(0),(D15/($D$26-$D$25)))</f>
        <v>0</v>
      </c>
      <c r="H15" s="9"/>
      <c r="I15" s="41"/>
      <c r="J15" s="53" t="s">
        <v>44</v>
      </c>
      <c r="K15" s="53"/>
      <c r="L15" s="54">
        <f>+D39</f>
        <v>0</v>
      </c>
      <c r="M15" s="42"/>
      <c r="N15" s="9"/>
    </row>
    <row r="16" spans="3:14" ht="18" customHeight="1">
      <c r="C16" s="86" t="s">
        <v>77</v>
      </c>
      <c r="D16" s="45"/>
      <c r="E16" s="74">
        <v>0.19</v>
      </c>
      <c r="F16" s="75">
        <f>IF(D16=0,(""),(D16*E16))</f>
      </c>
      <c r="G16" s="103">
        <f>IF(D16=0,(0),(D16/($D$26-$D$25)))</f>
        <v>0</v>
      </c>
      <c r="H16" s="9"/>
      <c r="I16" s="41"/>
      <c r="J16" s="53" t="s">
        <v>45</v>
      </c>
      <c r="K16" s="54">
        <f>+G39</f>
        <v>0</v>
      </c>
      <c r="L16" s="53"/>
      <c r="M16" s="43"/>
      <c r="N16" s="9"/>
    </row>
    <row r="17" spans="3:14" ht="18" customHeight="1">
      <c r="C17" s="86" t="s">
        <v>88</v>
      </c>
      <c r="D17" s="45"/>
      <c r="E17" s="74">
        <v>0</v>
      </c>
      <c r="F17" s="75">
        <f>IF(D17=0,(""),(D17*E17))</f>
      </c>
      <c r="G17" s="103">
        <f>IF(D17=0,(0),(D17/($D$26-$D$25)))</f>
        <v>0</v>
      </c>
      <c r="H17" s="9"/>
      <c r="I17" s="41"/>
      <c r="J17" s="53" t="s">
        <v>46</v>
      </c>
      <c r="K17" s="54">
        <f>+D39-K16</f>
        <v>0</v>
      </c>
      <c r="L17" s="53"/>
      <c r="M17" s="43"/>
      <c r="N17" s="9"/>
    </row>
    <row r="18" spans="3:14" ht="18" customHeight="1">
      <c r="C18" s="86" t="s">
        <v>87</v>
      </c>
      <c r="D18" s="45"/>
      <c r="E18" s="74">
        <v>0</v>
      </c>
      <c r="F18" s="75">
        <f>IF(D18=0,(""),(D18*E18))</f>
      </c>
      <c r="G18" s="103">
        <f>_xlfn.IFERROR(IF((D18=0),(0),(D18/($D$26-$D$25))),0)</f>
        <v>0</v>
      </c>
      <c r="H18" s="9"/>
      <c r="I18" s="41"/>
      <c r="J18" s="87" t="s">
        <v>47</v>
      </c>
      <c r="K18" s="55">
        <f>SUM(K15:K17)</f>
        <v>0</v>
      </c>
      <c r="L18" s="55">
        <f>SUM(L15:L17)</f>
        <v>0</v>
      </c>
      <c r="M18" s="43"/>
      <c r="N18" s="9"/>
    </row>
    <row r="19" spans="3:14" ht="18" customHeight="1">
      <c r="C19" s="86" t="s">
        <v>72</v>
      </c>
      <c r="D19" s="45">
        <v>0</v>
      </c>
      <c r="E19" s="74">
        <v>0</v>
      </c>
      <c r="F19" s="75">
        <f>IF(D19=0,(""),(D19*E19))</f>
      </c>
      <c r="G19" s="103">
        <f>_xlfn.IFERROR(IF((D19=0),(0),(D19/($D$26-$D$25))),0)</f>
        <v>0</v>
      </c>
      <c r="H19" s="9"/>
      <c r="I19" s="41"/>
      <c r="M19" s="43"/>
      <c r="N19" s="9"/>
    </row>
    <row r="20" spans="3:14" ht="18" customHeight="1">
      <c r="C20" s="86" t="s">
        <v>73</v>
      </c>
      <c r="D20" s="45">
        <v>0</v>
      </c>
      <c r="E20" s="74">
        <v>0</v>
      </c>
      <c r="F20" s="75">
        <f>IF(D20=0,(""),(D20*E20))</f>
      </c>
      <c r="G20" s="103">
        <f>_xlfn.IFERROR(IF((D20=0),(0),(D20/($D$26-$D$25))),0)</f>
        <v>0</v>
      </c>
      <c r="H20" s="9"/>
      <c r="I20" s="41"/>
      <c r="J20" s="104" t="s">
        <v>86</v>
      </c>
      <c r="M20" s="43"/>
      <c r="N20" s="9"/>
    </row>
    <row r="21" spans="3:14" ht="18" customHeight="1">
      <c r="C21" s="86" t="s">
        <v>78</v>
      </c>
      <c r="D21" s="45">
        <v>0</v>
      </c>
      <c r="E21" s="74">
        <v>0.19</v>
      </c>
      <c r="F21" s="75">
        <f>IF(D21=0,(""),(D21*E21))</f>
      </c>
      <c r="G21" s="103">
        <f>_xlfn.IFERROR(IF((D21=0),(0),(D21/($D$26-$D$25))),0)</f>
        <v>0</v>
      </c>
      <c r="H21" s="9"/>
      <c r="I21" s="41"/>
      <c r="J21" s="105" t="s">
        <v>81</v>
      </c>
      <c r="K21" s="106">
        <f>+D14+D15+D16+D21+D23</f>
        <v>0</v>
      </c>
      <c r="L21" s="117">
        <f>+IF((K21&gt;0),(K21/$K$25),0)</f>
        <v>0</v>
      </c>
      <c r="M21" s="43"/>
      <c r="N21" s="9"/>
    </row>
    <row r="22" spans="3:14" ht="18" customHeight="1">
      <c r="C22" s="86" t="s">
        <v>74</v>
      </c>
      <c r="D22" s="45">
        <v>0</v>
      </c>
      <c r="E22" s="74">
        <v>0</v>
      </c>
      <c r="F22" s="75">
        <f>IF(D22=0,(""),(D22*E22))</f>
      </c>
      <c r="G22" s="103">
        <f>_xlfn.IFERROR(IF((D22=0),(0),(D22/($D$26-$D$25))),0)</f>
        <v>0</v>
      </c>
      <c r="H22" s="9"/>
      <c r="I22" s="41"/>
      <c r="J22" s="105" t="s">
        <v>75</v>
      </c>
      <c r="K22" s="106">
        <f>+D24</f>
        <v>0</v>
      </c>
      <c r="L22" s="117">
        <f>+IF((K22&gt;0),(K22/$K$25),0)</f>
        <v>0</v>
      </c>
      <c r="M22" s="43"/>
      <c r="N22" s="9"/>
    </row>
    <row r="23" spans="3:14" ht="18" customHeight="1">
      <c r="C23" s="86" t="s">
        <v>82</v>
      </c>
      <c r="D23" s="45">
        <v>0</v>
      </c>
      <c r="E23" s="74">
        <v>0.19</v>
      </c>
      <c r="F23" s="75">
        <f>IF(D23=0,(""),(D23*E23))</f>
      </c>
      <c r="G23" s="103">
        <f>IF(D23=0,(0),(D23/($D$26-$D$25)))</f>
        <v>0</v>
      </c>
      <c r="H23" s="9"/>
      <c r="I23" s="41"/>
      <c r="J23" s="105" t="s">
        <v>80</v>
      </c>
      <c r="K23" s="106">
        <f>+D17+D18+D19+D20+D22</f>
        <v>0</v>
      </c>
      <c r="L23" s="117">
        <f>+IF((K23&gt;0),(K23/$K$25),0)</f>
        <v>0</v>
      </c>
      <c r="M23" s="43"/>
      <c r="N23" s="9"/>
    </row>
    <row r="24" spans="3:14" ht="18" customHeight="1">
      <c r="C24" s="86" t="s">
        <v>75</v>
      </c>
      <c r="D24" s="45">
        <v>0</v>
      </c>
      <c r="E24" s="74">
        <v>0</v>
      </c>
      <c r="F24" s="75">
        <f>IF(D24=0,(""),(D24*E24))</f>
      </c>
      <c r="G24" s="103">
        <f>IF(D24=0,(0),(D24/($D$26-$D$25)))</f>
        <v>0</v>
      </c>
      <c r="H24" s="9"/>
      <c r="I24" s="41"/>
      <c r="J24" s="105" t="s">
        <v>76</v>
      </c>
      <c r="K24" s="106">
        <v>0</v>
      </c>
      <c r="L24" s="105" t="s">
        <v>84</v>
      </c>
      <c r="M24" s="43"/>
      <c r="N24" s="9"/>
    </row>
    <row r="25" spans="3:14" ht="18" customHeight="1">
      <c r="C25" s="101" t="s">
        <v>76</v>
      </c>
      <c r="D25" s="45">
        <v>0</v>
      </c>
      <c r="E25" s="74">
        <v>0</v>
      </c>
      <c r="F25" s="75">
        <f>IF(D25=0,(""),(D25*E25))</f>
      </c>
      <c r="G25" s="110" t="s">
        <v>85</v>
      </c>
      <c r="H25" s="9"/>
      <c r="I25" s="41"/>
      <c r="J25" s="107" t="s">
        <v>83</v>
      </c>
      <c r="K25" s="108">
        <f>SUM(K21:K24)</f>
        <v>0</v>
      </c>
      <c r="L25" s="109">
        <f>SUM(L21:L24)</f>
        <v>0</v>
      </c>
      <c r="M25" s="43"/>
      <c r="N25" s="9"/>
    </row>
    <row r="26" spans="3:14" ht="18" customHeight="1">
      <c r="C26" s="37" t="s">
        <v>79</v>
      </c>
      <c r="D26" s="38">
        <f>SUM(D14:D25)</f>
        <v>0</v>
      </c>
      <c r="E26" s="38"/>
      <c r="F26" s="38">
        <f>SUM(F14:F25)</f>
        <v>0</v>
      </c>
      <c r="G26" s="102">
        <f>SUM(G14:G25)</f>
        <v>0</v>
      </c>
      <c r="H26" s="9"/>
      <c r="I26" s="41"/>
      <c r="M26" s="43"/>
      <c r="N26" s="9"/>
    </row>
    <row r="27" spans="2:14" ht="12.75">
      <c r="B27" s="9"/>
      <c r="C27" s="9"/>
      <c r="D27" s="9"/>
      <c r="E27" s="9"/>
      <c r="F27" s="9"/>
      <c r="G27" s="9"/>
      <c r="H27" s="9"/>
      <c r="I27" s="41"/>
      <c r="J27" s="9"/>
      <c r="K27" s="3"/>
      <c r="L27" s="3"/>
      <c r="M27" s="44"/>
      <c r="N27" s="9"/>
    </row>
    <row r="28" spans="2:14" ht="12.75">
      <c r="B28" s="9"/>
      <c r="C28" s="36"/>
      <c r="D28" s="9"/>
      <c r="E28" s="9"/>
      <c r="F28" s="9"/>
      <c r="G28" s="9"/>
      <c r="H28" s="9"/>
      <c r="I28" s="41"/>
      <c r="J28" s="88"/>
      <c r="K28" s="11"/>
      <c r="L28" s="11"/>
      <c r="M28" s="44"/>
      <c r="N28" s="9"/>
    </row>
    <row r="29" spans="3:14" ht="13.5" thickBot="1">
      <c r="C29" s="9"/>
      <c r="D29" s="9"/>
      <c r="E29" s="9"/>
      <c r="F29" s="9"/>
      <c r="G29" s="9"/>
      <c r="I29" s="41"/>
      <c r="J29" s="9"/>
      <c r="K29" s="9"/>
      <c r="L29" s="10"/>
      <c r="M29" s="44"/>
      <c r="N29" s="9"/>
    </row>
    <row r="30" spans="3:14" ht="20.25" customHeight="1">
      <c r="C30" s="81" t="s">
        <v>30</v>
      </c>
      <c r="D30" s="82" t="s">
        <v>50</v>
      </c>
      <c r="E30" s="81" t="s">
        <v>31</v>
      </c>
      <c r="F30" s="81" t="s">
        <v>32</v>
      </c>
      <c r="G30" s="81" t="s">
        <v>33</v>
      </c>
      <c r="H30" s="9"/>
      <c r="I30" s="41"/>
      <c r="J30" s="85" t="s">
        <v>71</v>
      </c>
      <c r="K30" s="89"/>
      <c r="L30" s="90"/>
      <c r="M30" s="44"/>
      <c r="N30" s="9"/>
    </row>
    <row r="31" spans="3:13" ht="17.25" customHeight="1">
      <c r="C31" s="91" t="s">
        <v>37</v>
      </c>
      <c r="D31" s="45">
        <v>0</v>
      </c>
      <c r="E31" s="14">
        <v>0.05</v>
      </c>
      <c r="F31" s="15">
        <f aca="true" t="shared" si="0" ref="F31:F38">IF(D31=0,(""),(D31/E31))</f>
      </c>
      <c r="G31" s="15">
        <f>+((($L$21*D31)+(D31*$L$23)))</f>
        <v>0</v>
      </c>
      <c r="H31" s="9"/>
      <c r="I31" s="41"/>
      <c r="J31" s="56" t="s">
        <v>8</v>
      </c>
      <c r="K31" s="57"/>
      <c r="L31" s="58">
        <f>+K16</f>
        <v>0</v>
      </c>
      <c r="M31" s="44"/>
    </row>
    <row r="32" spans="3:13" ht="17.25" customHeight="1">
      <c r="C32" s="91" t="s">
        <v>90</v>
      </c>
      <c r="D32" s="45">
        <v>0</v>
      </c>
      <c r="E32" s="14">
        <v>0.05</v>
      </c>
      <c r="F32" s="15">
        <f>IF(D32=0,(""),(D32/E32))</f>
      </c>
      <c r="G32" s="15">
        <f>+((($L$21*D32)+(D32*$L$23)))</f>
        <v>0</v>
      </c>
      <c r="H32" s="9"/>
      <c r="I32" s="41"/>
      <c r="J32" s="56"/>
      <c r="K32" s="57"/>
      <c r="L32" s="58"/>
      <c r="M32" s="44"/>
    </row>
    <row r="33" spans="3:13" ht="17.25" customHeight="1" thickBot="1">
      <c r="C33" s="91" t="s">
        <v>91</v>
      </c>
      <c r="D33" s="45">
        <v>0</v>
      </c>
      <c r="E33" s="14">
        <v>0.19</v>
      </c>
      <c r="F33" s="15">
        <f t="shared" si="0"/>
      </c>
      <c r="G33" s="15">
        <f>+((($L$21*D33)+(D33*$L$23)))</f>
        <v>0</v>
      </c>
      <c r="I33" s="41"/>
      <c r="J33" s="59" t="s">
        <v>48</v>
      </c>
      <c r="K33" s="60"/>
      <c r="L33" s="61">
        <f>+K17</f>
        <v>0</v>
      </c>
      <c r="M33" s="44"/>
    </row>
    <row r="34" spans="3:13" ht="17.25" customHeight="1" thickBot="1">
      <c r="C34" s="91" t="s">
        <v>92</v>
      </c>
      <c r="D34" s="45">
        <v>0</v>
      </c>
      <c r="E34" s="14">
        <v>0.19</v>
      </c>
      <c r="F34" s="15">
        <f t="shared" si="0"/>
      </c>
      <c r="G34" s="15">
        <f>+((($L$21*D34)+(D34*$L$23)))</f>
        <v>0</v>
      </c>
      <c r="I34" s="41"/>
      <c r="J34" s="60"/>
      <c r="K34" s="60"/>
      <c r="L34" s="118"/>
      <c r="M34" s="44"/>
    </row>
    <row r="35" spans="3:13" ht="17.25" customHeight="1" thickBot="1">
      <c r="C35" s="113" t="s">
        <v>93</v>
      </c>
      <c r="D35" s="45">
        <v>0</v>
      </c>
      <c r="E35" s="14">
        <v>0.19</v>
      </c>
      <c r="F35" s="15">
        <f>IF(D35=0,(""),(D35/E35))</f>
      </c>
      <c r="G35" s="15">
        <f>+((($L$21*D35)+(D35*$L$23)))</f>
        <v>0</v>
      </c>
      <c r="H35" s="4"/>
      <c r="I35" s="94"/>
      <c r="J35" s="95"/>
      <c r="K35" s="96"/>
      <c r="L35" s="95"/>
      <c r="M35" s="97"/>
    </row>
    <row r="36" spans="3:13" ht="17.25" customHeight="1">
      <c r="C36" s="91" t="s">
        <v>42</v>
      </c>
      <c r="D36" s="45">
        <v>0</v>
      </c>
      <c r="E36" s="14">
        <v>0.19</v>
      </c>
      <c r="F36" s="15">
        <f t="shared" si="0"/>
      </c>
      <c r="G36" s="15">
        <f>+((($L$21*D36)+(D36*$L$23)))</f>
        <v>0</v>
      </c>
      <c r="H36" s="4"/>
      <c r="I36" s="111"/>
      <c r="J36" s="9" t="s">
        <v>43</v>
      </c>
      <c r="K36" s="112"/>
      <c r="L36" s="9"/>
      <c r="M36" s="9"/>
    </row>
    <row r="37" spans="3:11" ht="17.25" customHeight="1">
      <c r="C37" s="91"/>
      <c r="D37" s="45">
        <v>0</v>
      </c>
      <c r="E37" s="14"/>
      <c r="F37" s="15">
        <f t="shared" si="0"/>
      </c>
      <c r="G37" s="15">
        <f>+((($L$21*D37)+(D37*$L$23)))</f>
        <v>0</v>
      </c>
      <c r="H37" s="4"/>
      <c r="I37" s="4"/>
      <c r="K37" s="2"/>
    </row>
    <row r="38" spans="3:10" ht="17.25" customHeight="1">
      <c r="C38" s="91"/>
      <c r="D38" s="45">
        <v>0</v>
      </c>
      <c r="E38" s="14"/>
      <c r="F38" s="15">
        <f t="shared" si="0"/>
      </c>
      <c r="G38" s="15">
        <f>+((($L$21*D38)+(D38*$L$23)))</f>
        <v>0</v>
      </c>
      <c r="H38" s="4"/>
      <c r="I38" s="4"/>
      <c r="J38" s="4"/>
    </row>
    <row r="39" spans="3:7" ht="17.25" customHeight="1">
      <c r="C39" s="83" t="s">
        <v>47</v>
      </c>
      <c r="D39" s="84">
        <f>SUM(D31:D38)</f>
        <v>0</v>
      </c>
      <c r="E39" s="84"/>
      <c r="F39" s="84">
        <f>SUM(F31:F38)</f>
        <v>0</v>
      </c>
      <c r="G39" s="84">
        <f>SUM(G31:G38)</f>
        <v>0</v>
      </c>
    </row>
    <row r="40" ht="11.25" customHeight="1"/>
    <row r="41" ht="12.75" hidden="1"/>
    <row r="42" ht="12.75">
      <c r="G42" s="1" t="s">
        <v>43</v>
      </c>
    </row>
    <row r="43" spans="6:7" ht="12.75">
      <c r="F43" s="1" t="s">
        <v>43</v>
      </c>
      <c r="G43" s="1" t="s">
        <v>43</v>
      </c>
    </row>
    <row r="44" spans="6:7" ht="12.75">
      <c r="F44" s="1" t="s">
        <v>43</v>
      </c>
      <c r="G44" s="1" t="s">
        <v>43</v>
      </c>
    </row>
    <row r="45" ht="12.75"/>
    <row r="46" ht="12.75">
      <c r="F46" s="1" t="s">
        <v>43</v>
      </c>
    </row>
    <row r="47" ht="12.75"/>
    <row r="48" spans="3:4" ht="12.75">
      <c r="C48" s="92" t="s">
        <v>39</v>
      </c>
      <c r="D48" s="93"/>
    </row>
    <row r="49" ht="15">
      <c r="C49" s="119" t="s">
        <v>38</v>
      </c>
    </row>
    <row r="50" ht="12.75">
      <c r="F50" s="4"/>
    </row>
    <row r="51" ht="12.75">
      <c r="F51" s="4"/>
    </row>
    <row r="52" ht="12.75">
      <c r="F52" s="4"/>
    </row>
    <row r="53" spans="3:6" ht="12.75" hidden="1">
      <c r="C53" s="64"/>
      <c r="F53" s="4"/>
    </row>
    <row r="54" spans="3:6" ht="12.75" hidden="1">
      <c r="C54" s="65" t="s">
        <v>9</v>
      </c>
      <c r="F54" s="4"/>
    </row>
    <row r="55" spans="3:6" ht="12.75" hidden="1">
      <c r="C55" s="65" t="s">
        <v>10</v>
      </c>
      <c r="F55" s="4"/>
    </row>
    <row r="56" spans="3:6" ht="12.75" hidden="1">
      <c r="C56" s="65" t="s">
        <v>11</v>
      </c>
      <c r="F56" s="4"/>
    </row>
    <row r="57" spans="3:6" ht="12.75" hidden="1">
      <c r="C57" s="65" t="s">
        <v>12</v>
      </c>
      <c r="F57" s="4"/>
    </row>
    <row r="58" spans="3:6" ht="12.75" hidden="1">
      <c r="C58" s="65" t="s">
        <v>13</v>
      </c>
      <c r="F58" s="4"/>
    </row>
    <row r="59" ht="12.75" hidden="1">
      <c r="F59" s="4"/>
    </row>
    <row r="60" ht="12.75" hidden="1">
      <c r="F60" s="4"/>
    </row>
    <row r="61" ht="9" customHeight="1"/>
    <row r="62" ht="12.75" hidden="1"/>
    <row r="63" ht="12.75" hidden="1">
      <c r="C63" s="1" t="s">
        <v>54</v>
      </c>
    </row>
    <row r="64" ht="12.75" hidden="1">
      <c r="C64" s="1" t="s">
        <v>55</v>
      </c>
    </row>
    <row r="65" ht="12.75" hidden="1">
      <c r="C65" s="1" t="s">
        <v>56</v>
      </c>
    </row>
    <row r="66" ht="12.75" hidden="1">
      <c r="C66" s="1" t="s">
        <v>57</v>
      </c>
    </row>
    <row r="67" ht="12.75" hidden="1">
      <c r="C67" s="1" t="s">
        <v>58</v>
      </c>
    </row>
    <row r="68" ht="12.75" hidden="1">
      <c r="C68" s="1" t="s">
        <v>59</v>
      </c>
    </row>
    <row r="69" ht="12.75" hidden="1">
      <c r="C69" s="1" t="s">
        <v>60</v>
      </c>
    </row>
    <row r="70" ht="12.75" hidden="1">
      <c r="C70" s="1" t="s">
        <v>61</v>
      </c>
    </row>
    <row r="71" ht="12.75" hidden="1">
      <c r="C71" s="1" t="s">
        <v>62</v>
      </c>
    </row>
    <row r="72" ht="12.75" hidden="1">
      <c r="C72" s="1" t="s">
        <v>63</v>
      </c>
    </row>
    <row r="73" ht="12.75"/>
    <row r="74" ht="12.75"/>
  </sheetData>
  <sheetProtection password="CAE7" sheet="1"/>
  <mergeCells count="4">
    <mergeCell ref="J11:L11"/>
    <mergeCell ref="E9:G9"/>
    <mergeCell ref="E10:G10"/>
    <mergeCell ref="J12:L12"/>
  </mergeCells>
  <dataValidations count="3">
    <dataValidation type="whole" allowBlank="1" showInputMessage="1" showErrorMessage="1" prompt="Digite el valor de IVA  Transitorio de acuerdo a cada trarifa" error="Digite valores sin decimales" sqref="D31:D38">
      <formula1>0</formula1>
      <formula2>99999999999999900</formula2>
    </dataValidation>
    <dataValidation type="whole" allowBlank="1" showInputMessage="1" showErrorMessage="1" prompt="Digite el valor de los ingresos del bimestre por cada tipo de ingreso, tenga en cuenta las devoluciones" error="Digite valores sin decimales" sqref="D14:D25">
      <formula1>0</formula1>
      <formula2>9999999999999990000</formula2>
    </dataValidation>
    <dataValidation type="list" allowBlank="1" showInputMessage="1" showErrorMessage="1" sqref="E10:G10">
      <formula1>$C$63:$C$72</formula1>
    </dataValidation>
  </dataValidations>
  <hyperlinks>
    <hyperlink ref="C49" r:id="rId1" display="www.consultorcontable.com"/>
  </hyperlinks>
  <printOptions/>
  <pageMargins left="0.75" right="0.75" top="1" bottom="1" header="0" footer="0"/>
  <pageSetup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sheetPr codeName="Hoja2"/>
  <dimension ref="B9:H67"/>
  <sheetViews>
    <sheetView showGridLines="0" showRowColHeaders="0" defaultGridColor="0" zoomScalePageLayoutView="0" colorId="53" workbookViewId="0" topLeftCell="A1">
      <pane ySplit="5" topLeftCell="A18" activePane="bottomLeft" state="frozen"/>
      <selection pane="topLeft" activeCell="A1" sqref="A1"/>
      <selection pane="bottomLeft" activeCell="B39" sqref="B39"/>
    </sheetView>
  </sheetViews>
  <sheetFormatPr defaultColWidth="0" defaultRowHeight="12.75" zeroHeight="1"/>
  <cols>
    <col min="1" max="1" width="26.140625" style="0" customWidth="1"/>
    <col min="2" max="2" width="36.00390625" style="0" customWidth="1"/>
    <col min="3" max="3" width="51.8515625" style="0" customWidth="1"/>
    <col min="4" max="7" width="11.57421875" style="0" customWidth="1"/>
    <col min="8" max="8" width="9.140625" style="0" customWidth="1"/>
    <col min="9" max="9" width="2.28125" style="0" customWidth="1"/>
    <col min="10" max="16384" width="0" style="0" hidden="1" customWidth="1"/>
  </cols>
  <sheetData>
    <row r="1" ht="12.75"/>
    <row r="2" ht="12.75"/>
    <row r="3" ht="12.75"/>
    <row r="4" ht="12.75"/>
    <row r="5" ht="12.75"/>
    <row r="6" ht="12.75"/>
    <row r="7" ht="12.75"/>
    <row r="8" ht="12.75"/>
    <row r="9" spans="2:8" ht="18">
      <c r="B9" s="131" t="s">
        <v>7</v>
      </c>
      <c r="C9" s="131"/>
      <c r="D9" s="131"/>
      <c r="E9" s="131"/>
      <c r="F9" s="131"/>
      <c r="G9" s="131"/>
      <c r="H9" s="131"/>
    </row>
    <row r="10" spans="2:8" ht="12.75">
      <c r="B10" s="70"/>
      <c r="C10" s="70"/>
      <c r="D10" s="70"/>
      <c r="E10" s="70"/>
      <c r="F10" s="70"/>
      <c r="G10" s="70"/>
      <c r="H10" s="70"/>
    </row>
    <row r="11" spans="2:8" ht="15">
      <c r="B11" s="130" t="s">
        <v>16</v>
      </c>
      <c r="C11" s="130"/>
      <c r="D11" s="130"/>
      <c r="E11" s="130"/>
      <c r="F11" s="130"/>
      <c r="G11" s="130"/>
      <c r="H11" s="130"/>
    </row>
    <row r="12" ht="12.75"/>
    <row r="13" ht="12.75">
      <c r="B13" s="70" t="s">
        <v>19</v>
      </c>
    </row>
    <row r="14" ht="12.75">
      <c r="B14" s="70" t="s">
        <v>17</v>
      </c>
    </row>
    <row r="15" ht="12.75">
      <c r="B15" s="70" t="s">
        <v>89</v>
      </c>
    </row>
    <row r="16" ht="12.75">
      <c r="B16" s="70" t="s">
        <v>18</v>
      </c>
    </row>
    <row r="17" ht="12.75"/>
    <row r="18" ht="12.75"/>
    <row r="19" ht="14.25">
      <c r="B19" s="71" t="s">
        <v>20</v>
      </c>
    </row>
    <row r="20" spans="2:8" ht="97.5" customHeight="1">
      <c r="B20" s="128" t="s">
        <v>21</v>
      </c>
      <c r="C20" s="129"/>
      <c r="D20" s="129"/>
      <c r="E20" s="129"/>
      <c r="F20" s="129"/>
      <c r="G20" s="129"/>
      <c r="H20" s="129"/>
    </row>
    <row r="21" ht="12.75"/>
    <row r="22" ht="12.75"/>
    <row r="23" spans="2:8" ht="69.75" customHeight="1">
      <c r="B23" s="132" t="s">
        <v>22</v>
      </c>
      <c r="C23" s="133"/>
      <c r="D23" s="133"/>
      <c r="E23" s="133"/>
      <c r="F23" s="133"/>
      <c r="G23" s="133"/>
      <c r="H23" s="133"/>
    </row>
    <row r="24" ht="12.75"/>
    <row r="25" ht="12.75"/>
    <row r="26" spans="2:8" ht="62.25" customHeight="1">
      <c r="B26" s="128" t="s">
        <v>23</v>
      </c>
      <c r="C26" s="129"/>
      <c r="D26" s="129"/>
      <c r="E26" s="129"/>
      <c r="F26" s="129"/>
      <c r="G26" s="129"/>
      <c r="H26" s="129"/>
    </row>
    <row r="27" ht="12.75"/>
    <row r="28" ht="12.75"/>
    <row r="29" ht="12.75"/>
    <row r="30" ht="12.75"/>
    <row r="31" spans="2:8" ht="12.75">
      <c r="B31" s="78"/>
      <c r="C31" s="78"/>
      <c r="D31" s="78"/>
      <c r="E31" s="78"/>
      <c r="F31" s="78"/>
      <c r="G31" s="78"/>
      <c r="H31" s="78"/>
    </row>
    <row r="32" ht="12.75"/>
    <row r="33" ht="12.75"/>
    <row r="34" ht="15">
      <c r="B34" s="79" t="s">
        <v>24</v>
      </c>
    </row>
    <row r="35" ht="12.75"/>
    <row r="36" spans="2:3" ht="12.75">
      <c r="B36" s="72" t="s">
        <v>31</v>
      </c>
      <c r="C36" s="72" t="s">
        <v>41</v>
      </c>
    </row>
    <row r="37" spans="2:3" ht="12.75">
      <c r="B37" s="73" t="s">
        <v>2</v>
      </c>
      <c r="C37" s="73" t="s">
        <v>40</v>
      </c>
    </row>
    <row r="38" spans="2:3" ht="12.75">
      <c r="B38" s="73" t="s">
        <v>94</v>
      </c>
      <c r="C38" s="73"/>
    </row>
    <row r="39" spans="2:3" ht="12.75">
      <c r="B39" s="73" t="s">
        <v>1</v>
      </c>
      <c r="C39" s="73" t="s">
        <v>5</v>
      </c>
    </row>
    <row r="40" spans="2:3" ht="12.75">
      <c r="B40" s="73" t="s">
        <v>3</v>
      </c>
      <c r="C40" s="73" t="s">
        <v>4</v>
      </c>
    </row>
    <row r="41" ht="12.75"/>
    <row r="42" ht="12.75">
      <c r="D42" s="6"/>
    </row>
    <row r="43" ht="12.75" hidden="1">
      <c r="D43" s="6"/>
    </row>
    <row r="44" ht="12.75" hidden="1">
      <c r="D44" s="6"/>
    </row>
    <row r="45" ht="12.75" hidden="1">
      <c r="D45" s="6"/>
    </row>
    <row r="46" ht="12.75" hidden="1">
      <c r="D46" s="6"/>
    </row>
    <row r="47" ht="12.75" hidden="1">
      <c r="D47" s="6"/>
    </row>
    <row r="48" ht="12.75" hidden="1">
      <c r="D48" s="6"/>
    </row>
    <row r="49" spans="2:4" ht="12.75" hidden="1">
      <c r="B49" s="77"/>
      <c r="D49" s="6"/>
    </row>
    <row r="50" spans="2:4" ht="12.75" hidden="1">
      <c r="B50" s="77"/>
      <c r="D50" s="6"/>
    </row>
    <row r="51" spans="2:4" ht="12.75" hidden="1">
      <c r="B51" s="77"/>
      <c r="D51" s="6"/>
    </row>
    <row r="52" spans="2:4" ht="12.75" hidden="1">
      <c r="B52" s="77"/>
      <c r="D52" s="6"/>
    </row>
    <row r="53" spans="2:4" ht="12.75" hidden="1">
      <c r="B53" s="77"/>
      <c r="D53" s="6"/>
    </row>
    <row r="54" spans="2:4" ht="12.75" hidden="1">
      <c r="B54" s="77"/>
      <c r="D54" s="6"/>
    </row>
    <row r="55" spans="2:4" ht="12.75" hidden="1">
      <c r="B55" s="77"/>
      <c r="D55" s="6"/>
    </row>
    <row r="56" ht="12.75" hidden="1">
      <c r="D56" s="6"/>
    </row>
    <row r="57" spans="2:4" ht="12.75" hidden="1">
      <c r="B57" t="s">
        <v>26</v>
      </c>
      <c r="D57" s="6"/>
    </row>
    <row r="58" ht="12.75" customHeight="1" hidden="1">
      <c r="D58" s="6"/>
    </row>
    <row r="59" spans="2:4" ht="12.75" customHeight="1" hidden="1">
      <c r="B59" t="s">
        <v>27</v>
      </c>
      <c r="D59" s="6"/>
    </row>
    <row r="60" ht="12.75" customHeight="1" hidden="1">
      <c r="D60" s="6"/>
    </row>
    <row r="61" spans="2:4" ht="12.75" customHeight="1" hidden="1">
      <c r="B61" t="s">
        <v>28</v>
      </c>
      <c r="D61" s="6"/>
    </row>
    <row r="62" ht="12.75" hidden="1">
      <c r="D62" s="6"/>
    </row>
    <row r="63" ht="12.75" hidden="1">
      <c r="D63" s="5"/>
    </row>
    <row r="64" ht="12.75" hidden="1">
      <c r="D64" s="5"/>
    </row>
    <row r="65" ht="12.75" hidden="1">
      <c r="D65" s="5"/>
    </row>
    <row r="66" ht="12.75" hidden="1">
      <c r="D66" s="5"/>
    </row>
    <row r="67" spans="2:4" ht="12.75" hidden="1">
      <c r="B67" s="1"/>
      <c r="C67" s="1"/>
      <c r="D67" s="1"/>
    </row>
    <row r="68" ht="12.75" hidden="1"/>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sheetData>
  <sheetProtection password="CAE7" sheet="1"/>
  <mergeCells count="5">
    <mergeCell ref="B20:H20"/>
    <mergeCell ref="B11:H11"/>
    <mergeCell ref="B9:H9"/>
    <mergeCell ref="B23:H23"/>
    <mergeCell ref="B26:H26"/>
  </mergeCells>
  <printOptions/>
  <pageMargins left="0.75" right="0.75" top="1" bottom="1"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3">
    <pageSetUpPr fitToPage="1"/>
  </sheetPr>
  <dimension ref="C3:M65"/>
  <sheetViews>
    <sheetView showGridLines="0" defaultGridColor="0" zoomScalePageLayoutView="0" colorId="55" workbookViewId="0" topLeftCell="A1">
      <pane ySplit="5" topLeftCell="A36" activePane="bottomLeft" state="frozen"/>
      <selection pane="topLeft" activeCell="A1" sqref="A1"/>
      <selection pane="bottomLeft" activeCell="E28" sqref="E28"/>
    </sheetView>
  </sheetViews>
  <sheetFormatPr defaultColWidth="0" defaultRowHeight="12.75" zeroHeight="1"/>
  <cols>
    <col min="1" max="1" width="0.9921875" style="18" customWidth="1"/>
    <col min="2" max="2" width="0.71875" style="18" customWidth="1"/>
    <col min="3" max="3" width="39.00390625" style="18" customWidth="1"/>
    <col min="4" max="4" width="27.28125" style="18" customWidth="1"/>
    <col min="5" max="5" width="9.00390625" style="18" customWidth="1"/>
    <col min="6" max="6" width="25.8515625" style="18" customWidth="1"/>
    <col min="7" max="7" width="20.140625" style="18" customWidth="1"/>
    <col min="8" max="8" width="2.00390625" style="18" customWidth="1"/>
    <col min="9" max="9" width="5.421875" style="18" hidden="1" customWidth="1"/>
    <col min="10" max="10" width="27.8515625" style="18" hidden="1" customWidth="1"/>
    <col min="11" max="16384" width="11.421875" style="18" hidden="1" customWidth="1"/>
  </cols>
  <sheetData>
    <row r="1" ht="4.5" customHeight="1"/>
    <row r="2" ht="12.75"/>
    <row r="3" spans="3:7" ht="22.5">
      <c r="C3" s="137" t="str">
        <f>+Menu!E9</f>
        <v>EMPRESA LTDA</v>
      </c>
      <c r="D3" s="137"/>
      <c r="E3" s="137"/>
      <c r="F3" s="137"/>
      <c r="G3" s="137"/>
    </row>
    <row r="4" spans="3:7" ht="12.75">
      <c r="C4" s="138" t="s">
        <v>14</v>
      </c>
      <c r="D4" s="138"/>
      <c r="E4" s="138"/>
      <c r="F4" s="138"/>
      <c r="G4" s="138"/>
    </row>
    <row r="5" spans="3:7" ht="9.75" customHeight="1">
      <c r="C5" s="139" t="s">
        <v>15</v>
      </c>
      <c r="D5" s="139"/>
      <c r="E5" s="139"/>
      <c r="F5" s="139"/>
      <c r="G5" s="139"/>
    </row>
    <row r="6" spans="3:7" ht="4.5" customHeight="1">
      <c r="C6" s="66"/>
      <c r="D6" s="66"/>
      <c r="E6" s="66"/>
      <c r="F6" s="66"/>
      <c r="G6" s="66"/>
    </row>
    <row r="7" spans="6:7" ht="13.5" customHeight="1">
      <c r="F7" s="140" t="s">
        <v>53</v>
      </c>
      <c r="G7" s="141"/>
    </row>
    <row r="8" spans="6:7" ht="12.75">
      <c r="F8" s="142" t="str">
        <f>+Menu!E10</f>
        <v>BIM 2</v>
      </c>
      <c r="G8" s="143"/>
    </row>
    <row r="9" spans="3:12" ht="18">
      <c r="C9" s="23" t="s">
        <v>65</v>
      </c>
      <c r="J9" s="134"/>
      <c r="K9" s="134"/>
      <c r="L9" s="134"/>
    </row>
    <row r="10" spans="3:13" ht="12.75">
      <c r="C10" s="22" t="s">
        <v>34</v>
      </c>
      <c r="D10" s="22" t="s">
        <v>35</v>
      </c>
      <c r="E10" s="22" t="s">
        <v>31</v>
      </c>
      <c r="F10" s="22" t="s">
        <v>36</v>
      </c>
      <c r="G10" s="22" t="s">
        <v>6</v>
      </c>
      <c r="M10" s="26"/>
    </row>
    <row r="11" spans="3:13" ht="12.75" customHeight="1">
      <c r="C11" s="19" t="str">
        <f>+Menu!C14</f>
        <v>Ingresos gravados IVA 5%</v>
      </c>
      <c r="D11" s="20">
        <f>+Menu!D14</f>
        <v>0</v>
      </c>
      <c r="E11" s="35">
        <f>+Menu!E14</f>
        <v>0.05</v>
      </c>
      <c r="F11" s="20">
        <f>+Menu!F14</f>
      </c>
      <c r="G11" s="21">
        <f>+Menu!G14</f>
        <v>0</v>
      </c>
      <c r="M11" s="26"/>
    </row>
    <row r="12" spans="3:13" ht="12.75" customHeight="1">
      <c r="C12" s="19" t="str">
        <f>+Menu!C15</f>
        <v>Ingresos gravados IVA 19%</v>
      </c>
      <c r="D12" s="20">
        <f>+Menu!D15</f>
        <v>0</v>
      </c>
      <c r="E12" s="35">
        <f>+Menu!E15</f>
        <v>0.19</v>
      </c>
      <c r="F12" s="20">
        <f>+Menu!F15</f>
      </c>
      <c r="G12" s="21">
        <f>+Menu!G15</f>
        <v>0</v>
      </c>
      <c r="M12" s="26"/>
    </row>
    <row r="13" spans="3:7" ht="12.75" customHeight="1">
      <c r="C13" s="19" t="str">
        <f>+Menu!C16</f>
        <v>AIU por operaciones gravadas</v>
      </c>
      <c r="D13" s="20">
        <f>+Menu!D16</f>
        <v>0</v>
      </c>
      <c r="E13" s="35">
        <f>+Menu!E16</f>
        <v>0.19</v>
      </c>
      <c r="F13" s="20">
        <f>+Menu!F16</f>
      </c>
      <c r="G13" s="21">
        <f>+Menu!G16</f>
        <v>0</v>
      </c>
    </row>
    <row r="14" spans="3:7" ht="12.75" customHeight="1">
      <c r="C14" s="19" t="str">
        <f>+Menu!C17</f>
        <v>Ingresos Exentos por exportación de bienes</v>
      </c>
      <c r="D14" s="20">
        <f>+Menu!D17</f>
        <v>0</v>
      </c>
      <c r="E14" s="35">
        <f>+Menu!E17</f>
        <v>0</v>
      </c>
      <c r="F14" s="20">
        <f>+Menu!F17</f>
      </c>
      <c r="G14" s="21">
        <f>+Menu!G17</f>
        <v>0</v>
      </c>
    </row>
    <row r="15" spans="3:7" ht="12.75" customHeight="1">
      <c r="C15" s="19" t="str">
        <f>+Menu!C18</f>
        <v>Ingresos Exentos por exportación de servicios</v>
      </c>
      <c r="D15" s="20">
        <f>+Menu!D18</f>
        <v>0</v>
      </c>
      <c r="E15" s="35">
        <f>+Menu!E18</f>
        <v>0</v>
      </c>
      <c r="F15" s="20">
        <f>+Menu!F18</f>
      </c>
      <c r="G15" s="21">
        <f>+Menu!G18</f>
        <v>0</v>
      </c>
    </row>
    <row r="16" spans="3:7" ht="12.75" customHeight="1">
      <c r="C16" s="19" t="str">
        <f>+Menu!C19</f>
        <v>Ingresos Exentos por ventas a SCI</v>
      </c>
      <c r="D16" s="20">
        <f>+Menu!D19</f>
        <v>0</v>
      </c>
      <c r="E16" s="35">
        <f>+Menu!E19</f>
        <v>0</v>
      </c>
      <c r="F16" s="20">
        <f>+Menu!F19</f>
      </c>
      <c r="G16" s="21">
        <f>+Menu!G19</f>
        <v>0</v>
      </c>
    </row>
    <row r="17" spans="3:7" ht="12.75" customHeight="1">
      <c r="C17" s="19" t="str">
        <f>+Menu!C20</f>
        <v>Ingresos Exentos por ventas a Zonas Francas</v>
      </c>
      <c r="D17" s="20">
        <f>+Menu!D20</f>
        <v>0</v>
      </c>
      <c r="E17" s="35">
        <f>+Menu!E20</f>
        <v>0</v>
      </c>
      <c r="F17" s="20">
        <f>+Menu!F20</f>
      </c>
      <c r="G17" s="21">
        <f>+Menu!G20</f>
        <v>0</v>
      </c>
    </row>
    <row r="18" spans="3:7" ht="12.75" customHeight="1">
      <c r="C18" s="19" t="str">
        <f>+Menu!C21</f>
        <v>Ingresos por juegos de suerte y azar</v>
      </c>
      <c r="D18" s="20">
        <f>+Menu!D21</f>
        <v>0</v>
      </c>
      <c r="E18" s="35">
        <f>+Menu!E21</f>
        <v>0.19</v>
      </c>
      <c r="F18" s="20">
        <f>+Menu!F21</f>
      </c>
      <c r="G18" s="21">
        <f>+Menu!G21</f>
        <v>0</v>
      </c>
    </row>
    <row r="19" spans="3:7" ht="12.75" customHeight="1">
      <c r="C19" s="19" t="str">
        <f>+Menu!C22</f>
        <v>Ingresos Exentos (art. 477,478 y 481 ET)</v>
      </c>
      <c r="D19" s="20">
        <f>+Menu!D22</f>
        <v>0</v>
      </c>
      <c r="E19" s="35">
        <f>+Menu!E22</f>
        <v>0</v>
      </c>
      <c r="F19" s="20">
        <f>+Menu!F22</f>
      </c>
      <c r="G19" s="21">
        <f>+Menu!G22</f>
        <v>0</v>
      </c>
    </row>
    <row r="20" spans="3:7" ht="12.75" customHeight="1">
      <c r="C20" s="19" t="str">
        <f>+Menu!C23</f>
        <v>Ingresos por venta de cerveza (importador o productor)</v>
      </c>
      <c r="D20" s="20">
        <f>+Menu!D23</f>
        <v>0</v>
      </c>
      <c r="E20" s="35">
        <f>+Menu!E23</f>
        <v>0.19</v>
      </c>
      <c r="F20" s="20">
        <f>+Menu!F23</f>
      </c>
      <c r="G20" s="21">
        <f>+Menu!G23</f>
        <v>0</v>
      </c>
    </row>
    <row r="21" spans="3:7" ht="12.75" customHeight="1">
      <c r="C21" s="19" t="str">
        <f>+Menu!C24</f>
        <v>Ingresos por operaciones excluidas</v>
      </c>
      <c r="D21" s="20">
        <f>+Menu!D24</f>
        <v>0</v>
      </c>
      <c r="E21" s="35">
        <f>+Menu!E24</f>
        <v>0</v>
      </c>
      <c r="F21" s="20">
        <f>+Menu!F24</f>
      </c>
      <c r="G21" s="21">
        <f>+Menu!G24</f>
        <v>0</v>
      </c>
    </row>
    <row r="22" spans="3:7" ht="12.75" customHeight="1">
      <c r="C22" s="19" t="str">
        <f>+Menu!C25</f>
        <v>Ingresos por operaciones no gravadas</v>
      </c>
      <c r="D22" s="20">
        <f>+Menu!D25</f>
        <v>0</v>
      </c>
      <c r="E22" s="35">
        <f>+Menu!E25</f>
        <v>0</v>
      </c>
      <c r="F22" s="20">
        <f>+Menu!F25</f>
      </c>
      <c r="G22" s="21" t="str">
        <f>+Menu!G25</f>
        <v>NA</v>
      </c>
    </row>
    <row r="23" spans="3:7" ht="12.75">
      <c r="C23" s="25" t="str">
        <f>+Menu!C26</f>
        <v>Total ingresos </v>
      </c>
      <c r="D23" s="29">
        <f>+Menu!D26</f>
        <v>0</v>
      </c>
      <c r="E23" s="30">
        <f>+Menu!E26</f>
        <v>0</v>
      </c>
      <c r="F23" s="29">
        <f>+Menu!F26</f>
        <v>0</v>
      </c>
      <c r="G23" s="114">
        <f>+Menu!G26</f>
        <v>0</v>
      </c>
    </row>
    <row r="24" ht="12.75"/>
    <row r="25" ht="12.75">
      <c r="C25" s="23" t="s">
        <v>44</v>
      </c>
    </row>
    <row r="26" ht="12.75"/>
    <row r="27" spans="3:7" ht="12.75">
      <c r="C27" s="22" t="s">
        <v>68</v>
      </c>
      <c r="D27" s="22" t="s">
        <v>0</v>
      </c>
      <c r="E27" s="22" t="s">
        <v>31</v>
      </c>
      <c r="F27" s="22" t="s">
        <v>32</v>
      </c>
      <c r="G27" s="22" t="s">
        <v>33</v>
      </c>
    </row>
    <row r="28" spans="3:7" ht="12.75">
      <c r="C28" s="19" t="str">
        <f>+Menu!C31</f>
        <v>Compras gravadas al 5%</v>
      </c>
      <c r="D28" s="20">
        <f>+Menu!D31</f>
        <v>0</v>
      </c>
      <c r="E28" s="35">
        <f>+Menu!E31</f>
        <v>0.05</v>
      </c>
      <c r="F28" s="20">
        <f>+Menu!F31</f>
      </c>
      <c r="G28" s="20">
        <f>+Menu!G31</f>
        <v>0</v>
      </c>
    </row>
    <row r="29" spans="3:7" ht="12.75">
      <c r="C29" s="19" t="str">
        <f>+Menu!C32</f>
        <v>Servicios gravadas al 5%</v>
      </c>
      <c r="D29" s="20">
        <f>+Menu!D32</f>
        <v>0</v>
      </c>
      <c r="E29" s="35">
        <f>+Menu!E32</f>
        <v>0.05</v>
      </c>
      <c r="F29" s="20">
        <f>+Menu!F32</f>
      </c>
      <c r="G29" s="20">
        <f>+Menu!G32</f>
        <v>0</v>
      </c>
    </row>
    <row r="30" spans="3:7" ht="12.75">
      <c r="C30" s="19" t="str">
        <f>+Menu!C33</f>
        <v>Compras gravadas al 19%</v>
      </c>
      <c r="D30" s="20">
        <f>+Menu!D33</f>
        <v>0</v>
      </c>
      <c r="E30" s="35">
        <f>+Menu!E33</f>
        <v>0.19</v>
      </c>
      <c r="F30" s="20">
        <f>+Menu!F33</f>
      </c>
      <c r="G30" s="20">
        <f>+Menu!G33</f>
        <v>0</v>
      </c>
    </row>
    <row r="31" spans="3:7" ht="12.75">
      <c r="C31" s="19" t="str">
        <f>+Menu!C34</f>
        <v>Servicios gravadas al 19%</v>
      </c>
      <c r="D31" s="20">
        <f>+Menu!D34</f>
        <v>0</v>
      </c>
      <c r="E31" s="35">
        <f>+Menu!E34</f>
        <v>0.19</v>
      </c>
      <c r="F31" s="20">
        <f>+Menu!F34</f>
      </c>
      <c r="G31" s="20">
        <f>+Menu!G34</f>
        <v>0</v>
      </c>
    </row>
    <row r="32" spans="3:9" ht="12.75">
      <c r="C32" s="19" t="str">
        <f>+Menu!C35</f>
        <v>Impuesto a las ventas en el Combustible</v>
      </c>
      <c r="D32" s="20">
        <f>+Menu!D35</f>
        <v>0</v>
      </c>
      <c r="E32" s="35">
        <f>+Menu!E35</f>
        <v>0.19</v>
      </c>
      <c r="F32" s="20">
        <f>+Menu!F35</f>
      </c>
      <c r="G32" s="20">
        <f>+Menu!G35</f>
        <v>0</v>
      </c>
      <c r="H32" s="27"/>
      <c r="I32" s="27"/>
    </row>
    <row r="33" spans="3:9" ht="12.75">
      <c r="C33" s="19" t="str">
        <f>+Menu!C36</f>
        <v>Reteiva extranjeros 100% del 16%</v>
      </c>
      <c r="D33" s="20">
        <f>+Menu!D36</f>
        <v>0</v>
      </c>
      <c r="E33" s="35">
        <f>+Menu!E36</f>
        <v>0.19</v>
      </c>
      <c r="F33" s="20">
        <f>+Menu!F36</f>
      </c>
      <c r="G33" s="20">
        <f>+Menu!G36</f>
        <v>0</v>
      </c>
      <c r="H33" s="27"/>
      <c r="I33" s="27"/>
    </row>
    <row r="34" spans="3:9" ht="12.75">
      <c r="C34" s="19">
        <f>+Menu!C37</f>
        <v>0</v>
      </c>
      <c r="D34" s="20">
        <f>+Menu!D37</f>
        <v>0</v>
      </c>
      <c r="E34" s="35">
        <f>+Menu!E37</f>
        <v>0</v>
      </c>
      <c r="F34" s="20">
        <f>+Menu!F37</f>
      </c>
      <c r="G34" s="20">
        <f>+Menu!G37</f>
        <v>0</v>
      </c>
      <c r="H34" s="27"/>
      <c r="I34" s="27"/>
    </row>
    <row r="35" spans="3:9" ht="12.75">
      <c r="C35" s="19">
        <f>+Menu!C38</f>
        <v>0</v>
      </c>
      <c r="D35" s="20">
        <f>+Menu!D38</f>
        <v>0</v>
      </c>
      <c r="E35" s="35">
        <f>+Menu!E38</f>
        <v>0</v>
      </c>
      <c r="F35" s="20">
        <f>+Menu!F38</f>
      </c>
      <c r="G35" s="20">
        <f>+Menu!G38</f>
        <v>0</v>
      </c>
      <c r="H35" s="27"/>
      <c r="I35" s="27"/>
    </row>
    <row r="36" spans="3:7" ht="12.75">
      <c r="C36" s="25" t="str">
        <f>+Menu!C39</f>
        <v>Totales</v>
      </c>
      <c r="D36" s="29">
        <f>SUM(D28:D35)</f>
        <v>0</v>
      </c>
      <c r="E36" s="29"/>
      <c r="F36" s="29">
        <f>SUM(F28:F35)</f>
        <v>0</v>
      </c>
      <c r="G36" s="29">
        <f>SUM(G28:G35)</f>
        <v>0</v>
      </c>
    </row>
    <row r="37" ht="12.75"/>
    <row r="38" ht="12.75">
      <c r="C38" s="18" t="s">
        <v>67</v>
      </c>
    </row>
    <row r="39" ht="12.75"/>
    <row r="40" spans="3:6" ht="12.75">
      <c r="C40" s="22" t="str">
        <f>+Menu!J14</f>
        <v>Cuenta</v>
      </c>
      <c r="D40" s="22" t="str">
        <f>+Menu!K14</f>
        <v>Debito</v>
      </c>
      <c r="F40" s="22" t="str">
        <f>+Menu!L14</f>
        <v>Crédito</v>
      </c>
    </row>
    <row r="41" spans="3:6" ht="12.75">
      <c r="C41" s="18" t="str">
        <f>+Menu!J15</f>
        <v>IVA transitorio</v>
      </c>
      <c r="D41" s="27">
        <f>+Menu!K15</f>
        <v>0</v>
      </c>
      <c r="F41" s="27">
        <f>+Menu!L15</f>
        <v>0</v>
      </c>
    </row>
    <row r="42" spans="3:6" ht="12.75">
      <c r="C42" s="18" t="str">
        <f>+Menu!J16</f>
        <v>IVA descontable</v>
      </c>
      <c r="D42" s="27">
        <f>+Menu!K16</f>
        <v>0</v>
      </c>
      <c r="F42" s="27">
        <f>+Menu!L16</f>
        <v>0</v>
      </c>
    </row>
    <row r="43" spans="3:6" ht="12.75">
      <c r="C43" s="18" t="str">
        <f>+Menu!J17</f>
        <v>Gasto (reclasificación) </v>
      </c>
      <c r="D43" s="46">
        <f>+Menu!K17</f>
        <v>0</v>
      </c>
      <c r="F43" s="46">
        <f>+Menu!L21</f>
        <v>0</v>
      </c>
    </row>
    <row r="44" spans="4:5" ht="12.75">
      <c r="D44" s="27"/>
      <c r="E44" s="27"/>
    </row>
    <row r="45" spans="4:5" ht="12.75">
      <c r="D45" s="24"/>
      <c r="E45" s="24"/>
    </row>
    <row r="46" ht="12.75"/>
    <row r="47" ht="12.75">
      <c r="C47" s="18" t="s">
        <v>66</v>
      </c>
    </row>
    <row r="48" spans="3:7" ht="12.75">
      <c r="C48" s="48" t="s">
        <v>71</v>
      </c>
      <c r="D48" s="49"/>
      <c r="E48" s="49"/>
      <c r="F48" s="67"/>
      <c r="G48" s="47"/>
    </row>
    <row r="49" spans="3:7" ht="12.75">
      <c r="C49" s="50" t="s">
        <v>69</v>
      </c>
      <c r="D49" s="9"/>
      <c r="E49" s="135">
        <f>+Menu!L31</f>
        <v>0</v>
      </c>
      <c r="F49" s="135"/>
      <c r="G49" s="68"/>
    </row>
    <row r="50" spans="3:7" ht="12.75">
      <c r="C50" s="51" t="s">
        <v>70</v>
      </c>
      <c r="D50" s="52"/>
      <c r="E50" s="136">
        <f>+Menu!L33</f>
        <v>0</v>
      </c>
      <c r="F50" s="136"/>
      <c r="G50" s="69"/>
    </row>
    <row r="51" ht="12.75">
      <c r="F51" s="27"/>
    </row>
    <row r="52" ht="12.75" hidden="1">
      <c r="F52" s="27"/>
    </row>
    <row r="53" spans="3:6" ht="12.75" hidden="1">
      <c r="C53" s="28"/>
      <c r="F53" s="27"/>
    </row>
    <row r="54" ht="12.75" hidden="1">
      <c r="F54" s="27"/>
    </row>
    <row r="55" ht="12.75" hidden="1">
      <c r="F55" s="27"/>
    </row>
    <row r="56" ht="12.75" hidden="1">
      <c r="F56" s="27"/>
    </row>
    <row r="57" ht="12.75" hidden="1">
      <c r="F57" s="27"/>
    </row>
    <row r="58" ht="12.75"/>
    <row r="59" ht="12.75"/>
    <row r="60" ht="12.75">
      <c r="C60" s="23" t="str">
        <f>+Menu!J20</f>
        <v>Resumen Prorrateo</v>
      </c>
    </row>
    <row r="61" spans="3:5" ht="12.75">
      <c r="C61" s="19" t="str">
        <f>+Menu!J21</f>
        <v>Ingresos por operaciones gravadas</v>
      </c>
      <c r="D61" s="20">
        <f>+Menu!K21</f>
        <v>0</v>
      </c>
      <c r="E61" s="115">
        <f>+Menu!L21</f>
        <v>0</v>
      </c>
    </row>
    <row r="62" spans="3:5" ht="12.75">
      <c r="C62" s="19" t="str">
        <f>+Menu!J22</f>
        <v>Ingresos por operaciones excluidas</v>
      </c>
      <c r="D62" s="20">
        <f>+Menu!K22</f>
        <v>0</v>
      </c>
      <c r="E62" s="115">
        <f>+Menu!L22</f>
        <v>0</v>
      </c>
    </row>
    <row r="63" spans="3:5" ht="12.75">
      <c r="C63" s="19" t="str">
        <f>+Menu!J23</f>
        <v>Ingresos por operaciones exentas</v>
      </c>
      <c r="D63" s="20">
        <f>+Menu!K23</f>
        <v>0</v>
      </c>
      <c r="E63" s="115">
        <f>+Menu!L23</f>
        <v>0</v>
      </c>
    </row>
    <row r="64" spans="3:5" ht="12.75">
      <c r="C64" s="19" t="str">
        <f>+Menu!J24</f>
        <v>Ingresos por operaciones no gravadas</v>
      </c>
      <c r="D64" s="20">
        <f>+Menu!K24</f>
        <v>0</v>
      </c>
      <c r="E64" s="115" t="str">
        <f>+Menu!L24</f>
        <v>No se incluyen</v>
      </c>
    </row>
    <row r="65" spans="3:5" ht="12.75">
      <c r="C65" s="25" t="str">
        <f>+Menu!J25</f>
        <v>Total ingresos</v>
      </c>
      <c r="D65" s="29">
        <f>+Menu!K25</f>
        <v>0</v>
      </c>
      <c r="E65" s="116">
        <f>+Menu!L25</f>
        <v>0</v>
      </c>
    </row>
    <row r="66" ht="12.75"/>
    <row r="67" ht="12.75"/>
    <row r="68" ht="12.75"/>
    <row r="69" ht="12.75"/>
    <row r="70" ht="12.75"/>
    <row r="71" ht="12.75"/>
    <row r="72" ht="12.75"/>
    <row r="73" ht="12.75"/>
    <row r="74" ht="12.75"/>
    <row r="75" ht="12.75"/>
  </sheetData>
  <sheetProtection password="C927" sheet="1"/>
  <mergeCells count="8">
    <mergeCell ref="J9:L9"/>
    <mergeCell ref="E49:F49"/>
    <mergeCell ref="E50:F50"/>
    <mergeCell ref="C3:G3"/>
    <mergeCell ref="C4:G4"/>
    <mergeCell ref="C5:G5"/>
    <mergeCell ref="F7:G7"/>
    <mergeCell ref="F8:G8"/>
  </mergeCells>
  <printOptions/>
  <pageMargins left="0.35433070866141736" right="0.35433070866141736" top="0.984251968503937" bottom="0.984251968503937" header="0" footer="0"/>
  <pageSetup fitToHeight="1" fitToWidth="1" horizontalDpi="600" verticalDpi="600" orientation="portrait" scale="80" r:id="rId2"/>
  <headerFooter alignWithMargins="0">
    <oddHeader>&amp;L&amp;D&amp;T&amp;R&amp;F</oddHeader>
    <oddFooter>&amp;L&amp;7www.consultorcontable.com&amp;R&amp;6Este aplicativo es  utilizable mientras  no se hayan creado por ley nuevas tarifa de IVA</oddFooter>
  </headerFooter>
  <drawing r:id="rId1"/>
</worksheet>
</file>

<file path=xl/worksheets/sheet4.xml><?xml version="1.0" encoding="utf-8"?>
<worksheet xmlns="http://schemas.openxmlformats.org/spreadsheetml/2006/main" xmlns:r="http://schemas.openxmlformats.org/officeDocument/2006/relationships">
  <sheetPr codeName="Hoja4"/>
  <dimension ref="D14:F31"/>
  <sheetViews>
    <sheetView showGridLines="0" showRowColHeaders="0" zoomScalePageLayoutView="0" workbookViewId="0" topLeftCell="A1">
      <selection activeCell="H10" sqref="H10"/>
    </sheetView>
  </sheetViews>
  <sheetFormatPr defaultColWidth="0" defaultRowHeight="12.75" zeroHeight="1"/>
  <cols>
    <col min="1" max="9" width="11.57421875" style="0" customWidth="1"/>
    <col min="10" max="16384" width="0" style="0" hidden="1" customWidth="1"/>
  </cols>
  <sheetData>
    <row r="1" ht="12.75"/>
    <row r="2" ht="29.25" customHeight="1"/>
    <row r="3" ht="12.75"/>
    <row r="4" ht="12.75"/>
    <row r="5" ht="12.75"/>
    <row r="6" ht="12.75"/>
    <row r="7" ht="12.75"/>
    <row r="8" ht="12.75"/>
    <row r="9" ht="12.75"/>
    <row r="10" ht="12.75"/>
    <row r="11" ht="12.75"/>
    <row r="12" ht="12.75"/>
    <row r="13" ht="12.75"/>
    <row r="14" ht="15">
      <c r="D14" s="32"/>
    </row>
    <row r="15" ht="12.75"/>
    <row r="16" ht="12.75"/>
    <row r="17" ht="12.75"/>
    <row r="18" ht="12.75"/>
    <row r="19" ht="12.75"/>
    <row r="20" ht="12.75"/>
    <row r="21" ht="12.75"/>
    <row r="22" ht="12.75"/>
    <row r="23" ht="12.75"/>
    <row r="24" ht="12.75"/>
    <row r="25" ht="12.75"/>
    <row r="26" ht="12.75"/>
    <row r="27" ht="12.75"/>
    <row r="28" ht="12.75"/>
    <row r="29" ht="12.75"/>
    <row r="30" spans="4:6" ht="12.75">
      <c r="D30" s="12" t="str">
        <f>+Menu!C48</f>
        <v>© 2013 DHVG Consulting SAS</v>
      </c>
      <c r="E30" s="13"/>
      <c r="F30" s="13"/>
    </row>
    <row r="31" ht="12.75">
      <c r="D31" t="str">
        <f>+Menu!C49</f>
        <v>www.consultorcontable.com</v>
      </c>
    </row>
  </sheetData>
  <sheetProtection password="C927" sheet="1"/>
  <printOptions/>
  <pageMargins left="0.75" right="0.75" top="1" bottom="1"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GasPais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Leonardo Varón Garcia</cp:lastModifiedBy>
  <cp:lastPrinted>2013-02-24T14:07:26Z</cp:lastPrinted>
  <dcterms:created xsi:type="dcterms:W3CDTF">2007-10-08T01:07:56Z</dcterms:created>
  <dcterms:modified xsi:type="dcterms:W3CDTF">2017-02-20T04:39:27Z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